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316" activeTab="0"/>
  </bookViews>
  <sheets>
    <sheet name="cover pg entry" sheetId="1" r:id="rId1"/>
    <sheet name="cover page" sheetId="2" r:id="rId2"/>
    <sheet name="Sch. A" sheetId="3" r:id="rId3"/>
    <sheet name="Sch. B and C" sheetId="4" r:id="rId4"/>
    <sheet name="Sch. D" sheetId="5" r:id="rId5"/>
    <sheet name="Sch. E" sheetId="6" r:id="rId6"/>
    <sheet name="Sch. F" sheetId="7" r:id="rId7"/>
    <sheet name="Sch. G" sheetId="8" r:id="rId8"/>
    <sheet name="Sch. H" sheetId="9" r:id="rId9"/>
    <sheet name="Sch. I" sheetId="10" r:id="rId10"/>
    <sheet name="Sch. J" sheetId="11" r:id="rId11"/>
    <sheet name="Sch. K" sheetId="12" r:id="rId12"/>
    <sheet name="DECLARATION" sheetId="13" r:id="rId13"/>
    <sheet name="Salaries sum." sheetId="14" r:id="rId14"/>
    <sheet name="MACROS" sheetId="15" r:id="rId15"/>
    <sheet name="Additional notes" sheetId="16" r:id="rId16"/>
  </sheets>
  <definedNames>
    <definedName name="_xlnm.Print_Area" localSheetId="4">'Sch. D'!$A$1:$L$29</definedName>
    <definedName name="_xlnm.Print_Area" localSheetId="10">'Sch. J'!$A$1:$K$52</definedName>
    <definedName name="_xlnm.Print_Area" localSheetId="11">'Sch. K'!$A$1:$D$52</definedName>
  </definedNames>
  <calcPr fullCalcOnLoad="1"/>
</workbook>
</file>

<file path=xl/sharedStrings.xml><?xml version="1.0" encoding="utf-8"?>
<sst xmlns="http://schemas.openxmlformats.org/spreadsheetml/2006/main" count="854" uniqueCount="582">
  <si>
    <t>Question #</t>
  </si>
  <si>
    <t xml:space="preserve"> </t>
  </si>
  <si>
    <t>Employer's Federal ID Number</t>
  </si>
  <si>
    <t>Provider Name (The person or business organization responsible for meeting requirements, providing services and receiving payments)</t>
  </si>
  <si>
    <t>Facility Name</t>
  </si>
  <si>
    <t>14a</t>
  </si>
  <si>
    <t>Facility Address (street)</t>
  </si>
  <si>
    <t>14b</t>
  </si>
  <si>
    <t>City</t>
  </si>
  <si>
    <t>15a</t>
  </si>
  <si>
    <t>State</t>
  </si>
  <si>
    <t>15b</t>
  </si>
  <si>
    <t>Zip Code</t>
  </si>
  <si>
    <t>Administrator's Name</t>
  </si>
  <si>
    <t>17a</t>
  </si>
  <si>
    <t>Phone Number</t>
  </si>
  <si>
    <t>17b</t>
  </si>
  <si>
    <t>Fax Number</t>
  </si>
  <si>
    <t>Report Period</t>
  </si>
  <si>
    <t>TO</t>
  </si>
  <si>
    <t>Fiscal Year End</t>
  </si>
  <si>
    <t>For questions 21 - 32 please answer Y for yes for all that are applicable and leave blank if not applicable:</t>
  </si>
  <si>
    <t>Sole Proprietorship</t>
  </si>
  <si>
    <t>Partnership</t>
  </si>
  <si>
    <t>Corporation - Profit</t>
  </si>
  <si>
    <t>Corporation - Non Profit</t>
  </si>
  <si>
    <t>City Owned</t>
  </si>
  <si>
    <t>County Owned</t>
  </si>
  <si>
    <t>Other (specify)</t>
  </si>
  <si>
    <t>Total Nursing Facility/NFMH Resident Days (All Residents from AU-3902 Diskette)</t>
  </si>
  <si>
    <t>48a</t>
  </si>
  <si>
    <t>Total Medicaid Days</t>
  </si>
  <si>
    <t>48b</t>
  </si>
  <si>
    <t>Total Medicare Days</t>
  </si>
  <si>
    <t>Assisted Living/Res. Care Beds - Beginning of Period</t>
  </si>
  <si>
    <t>Assisted Living/Res. Care Beds - Increase (Decr)</t>
  </si>
  <si>
    <t>Assisted Living/Res. Care Beds - Date of Change</t>
  </si>
  <si>
    <t>Other Residential Days with Shared Nursing Facility Costs (All Residents from AU-3903 Diskette)</t>
  </si>
  <si>
    <t>Does this facility have Medicare certified beds?</t>
  </si>
  <si>
    <t>Is this facility Hospital Based LTCU or Freestanding?  Enter H for hospital based or F for freestanding.</t>
  </si>
  <si>
    <t>State of Kansas</t>
  </si>
  <si>
    <t>NURSING FACILITY FINANCIAL AND STATISTICAL REPORT</t>
  </si>
  <si>
    <t>SEND TO:  KANSAS DEPARTMENT ON AGING</t>
  </si>
  <si>
    <t>AGENCY USE ONLY</t>
  </si>
  <si>
    <t>New England Building</t>
  </si>
  <si>
    <t>(1,2)</t>
  </si>
  <si>
    <t>RETRO ADJUSTMENT</t>
  </si>
  <si>
    <t>503 S. Kansas Avenue</t>
  </si>
  <si>
    <t>(3,4)</t>
  </si>
  <si>
    <t>FULL</t>
  </si>
  <si>
    <t>PARTIAL</t>
  </si>
  <si>
    <t>TOPEKA, KANSAS  66603-3404</t>
  </si>
  <si>
    <t>(5,6)</t>
  </si>
  <si>
    <t>INSTRUCTIONS AND REGULATIONS ARE AN INTEGRAL PART OF THIS REPORT.  YOU MUST READ THEM BEFORE COMPLETING.</t>
  </si>
  <si>
    <t xml:space="preserve">  11.  EMPLOYERS' FEDERAL ID NUMBER</t>
  </si>
  <si>
    <t>12.  PROVIDER NAME (The person or business organization responsible for</t>
  </si>
  <si>
    <t xml:space="preserve">  13.  FACILITY NAME</t>
  </si>
  <si>
    <t>meeting requirements, providing services and receiving payments.)</t>
  </si>
  <si>
    <t>14. &amp; 15. FACILITY ADDRESS (STREET, CITY, STATE, ZIP)</t>
  </si>
  <si>
    <t>16.  ADMINISTRATOR'S NAME</t>
  </si>
  <si>
    <t xml:space="preserve">  CHECK ONLY ONE</t>
  </si>
  <si>
    <t>21.</t>
  </si>
  <si>
    <t>22.</t>
  </si>
  <si>
    <t>23.</t>
  </si>
  <si>
    <t>26.</t>
  </si>
  <si>
    <t>CORP - PROFIT</t>
  </si>
  <si>
    <t>29.</t>
  </si>
  <si>
    <t>COUNTY OWNED</t>
  </si>
  <si>
    <t>32.</t>
  </si>
  <si>
    <t>OTHER (SPECIFY)</t>
  </si>
  <si>
    <t>NURSING FACILITY BEDS</t>
  </si>
  <si>
    <t>48.  TOTAL NURSING FACILITY /NFMH RESIDENT DAYS (ALL RESIDENTS FROM AU-3902 DISKETTE)</t>
  </si>
  <si>
    <t>(4)</t>
  </si>
  <si>
    <t>48a.  TOTAL MEDICAID DAYS</t>
  </si>
  <si>
    <t>(5)</t>
  </si>
  <si>
    <t>48b.  TOTAL MEDICARE DAYS</t>
  </si>
  <si>
    <t>OTHER FACILITY BEDS</t>
  </si>
  <si>
    <t>49.  ASSISTED LIVING/RES. CARE</t>
  </si>
  <si>
    <t>51.  OTHER RESIDENTIAL DAYS WITH SHARED NURSING FACILITY COSTS (ALL RESIDENTS FROM AU-3903 DISKETTE)</t>
  </si>
  <si>
    <t>52.  DOES THE FACILITY HAVE MEDICARE CERTIFIED BEDS?</t>
  </si>
  <si>
    <t xml:space="preserve">   YES</t>
  </si>
  <si>
    <t xml:space="preserve">   NO</t>
  </si>
  <si>
    <t>IF YES, COMPLETE 48b</t>
  </si>
  <si>
    <t>53.  IS THIS FACILITY (please check one):</t>
  </si>
  <si>
    <t xml:space="preserve">  HOSPITAL BASED LTCU</t>
  </si>
  <si>
    <t xml:space="preserve">  FREE-STANDING NF</t>
  </si>
  <si>
    <t>Page 1 of 16</t>
  </si>
  <si>
    <t>DO NOT CROSS OUT OR RETITLE LINES</t>
  </si>
  <si>
    <t>DO NOT INCLUDE MORE THAN ONE AMOUNT PER LINE.</t>
  </si>
  <si>
    <t>SCHEDULE A</t>
  </si>
  <si>
    <t>EXPENSE STATEMENT</t>
  </si>
  <si>
    <t>(AGENCY USE)</t>
  </si>
  <si>
    <t>TOTAL ANNUAL HOURS PAID</t>
  </si>
  <si>
    <t>PER BOOKS OR FEDERAL TAX RETURN</t>
  </si>
  <si>
    <t>PROVIDER ADJUSTMENTS</t>
  </si>
  <si>
    <t>RESIDENT RELATED EXPENSES</t>
  </si>
  <si>
    <t>STATE ADJUSTMENTS</t>
  </si>
  <si>
    <t>ADJ RESIDENT RELATED EXPENSES</t>
  </si>
  <si>
    <t>COST CENTER</t>
  </si>
  <si>
    <t>LN#</t>
  </si>
  <si>
    <t>(1)</t>
  </si>
  <si>
    <t>(2)</t>
  </si>
  <si>
    <t>(3)</t>
  </si>
  <si>
    <t>(6)</t>
  </si>
  <si>
    <t>SALARY - ADMINISTRATOR</t>
  </si>
  <si>
    <t>SALARY - CO ADMINISTRATOR</t>
  </si>
  <si>
    <t>OTHER ADMINISTRATIVE SALARIES</t>
  </si>
  <si>
    <t>EMPLOYEE BENEFITS</t>
  </si>
  <si>
    <t>OFFICE SUPPLIES &amp; PRINTING</t>
  </si>
  <si>
    <t>OWNER/RELATED PARTY COMPENSATION - SCHEDULE C</t>
  </si>
  <si>
    <t>ALLOCATION OF CENTRAL OFFICE COSTS (SEE INSTRUCTIONS)</t>
  </si>
  <si>
    <t>PHONE &amp; OTHER COMMUNICATION</t>
  </si>
  <si>
    <t>TRAVEL</t>
  </si>
  <si>
    <t>LICENSES &amp; DUES</t>
  </si>
  <si>
    <t>ACCOUNTING &amp; DATA PROCESSING</t>
  </si>
  <si>
    <t>INTEREST (EXCEPT RE LOANS)</t>
  </si>
  <si>
    <t>LEGAL</t>
  </si>
  <si>
    <t>CRIMINAL BACKGROUND CHECK</t>
  </si>
  <si>
    <t>OTHER (PLEASE SPECIFY)</t>
  </si>
  <si>
    <t>Page 2 of 16</t>
  </si>
  <si>
    <t>REAL &amp; PERSONAL PROPERTY TAX</t>
  </si>
  <si>
    <t>MAINTENANCE &amp; REPAIRS</t>
  </si>
  <si>
    <t>SMALL EQUIPMENT (SEE INSTRUCTIONS)</t>
  </si>
  <si>
    <t>Page 3 of 16</t>
  </si>
  <si>
    <t>DIETARY CONSULTANT</t>
  </si>
  <si>
    <t>FOOD</t>
  </si>
  <si>
    <t>LINEN &amp; BEDDING MATERIAL</t>
  </si>
  <si>
    <t>Page 4 of 16</t>
  </si>
  <si>
    <t>NURSING CONSULTANTS</t>
  </si>
  <si>
    <t>NURSING SUPPLIES</t>
  </si>
  <si>
    <t>MEDICAL RECORDS SALARIES</t>
  </si>
  <si>
    <t>Page 5 of 16</t>
  </si>
  <si>
    <t>OCCUPATIONAL THERAPY - CONSULTANT</t>
  </si>
  <si>
    <t>MEDICAL RECORDS - CONSULTANT</t>
  </si>
  <si>
    <t>PHARMACIST - CONSULTANT</t>
  </si>
  <si>
    <t>SPEECH THERAPY - CONSULTANT</t>
  </si>
  <si>
    <t>PHYSICAL THERAPY - CONSULTANT</t>
  </si>
  <si>
    <t>RESPIRATORY - CONSULTANT</t>
  </si>
  <si>
    <t>NURSE AIDE TRAINING</t>
  </si>
  <si>
    <t>OTHER HEALTH CARE TRAINING</t>
  </si>
  <si>
    <t>RESIDENT TRANSPORTATION</t>
  </si>
  <si>
    <t>TOTAL RATE FORMULA COSTS</t>
  </si>
  <si>
    <t>OWNERSHIP</t>
  </si>
  <si>
    <t>INTEREST - REAL ESTATE</t>
  </si>
  <si>
    <t>RENT/LEASE EXPENSE</t>
  </si>
  <si>
    <t>AMORTIZED LEASEHOLD IMPROVEMENT</t>
  </si>
  <si>
    <t>DEPRECIATION EXPENSE</t>
  </si>
  <si>
    <t>TOTAL OWNERSHIP COST CENTER</t>
  </si>
  <si>
    <t>Page 6 of 16</t>
  </si>
  <si>
    <t>NON-REIMBURSABLE &amp; NON-RESIDENT RELATED</t>
  </si>
  <si>
    <t>EXPENSE ITEMS</t>
  </si>
  <si>
    <t>BAD DEBTS</t>
  </si>
  <si>
    <t>PROVISION FOR INCOME TAXES</t>
  </si>
  <si>
    <t>NONWORKING OWNERS/OFFICERS - SCHEDULE C</t>
  </si>
  <si>
    <t>DONATIONS</t>
  </si>
  <si>
    <t>FUND RAISING/PROMO &amp; NON-REIMBURSABLE ADVERTISING</t>
  </si>
  <si>
    <t>LIFE INSURANCE - OWNERS/OFFICERS</t>
  </si>
  <si>
    <t>DRUGS - PHARMACEUTICALS</t>
  </si>
  <si>
    <t>VENDING MACHINES</t>
  </si>
  <si>
    <t>BOARD OF DIRECTORS EXPENSE</t>
  </si>
  <si>
    <t>RESIDENT PURCHASES</t>
  </si>
  <si>
    <t>TOTAL NON-REIMBURSABLE</t>
  </si>
  <si>
    <t>TOTAL</t>
  </si>
  <si>
    <t>ATTACH A DETAILED DEPRECIATION SCHEDULE AND THE DETAILED WORKING</t>
  </si>
  <si>
    <t>TRIAL BALANCE USED TO PREPARE THIS COST REPORT</t>
  </si>
  <si>
    <t>Page 7 of 16</t>
  </si>
  <si>
    <t>SCHEDULE B</t>
  </si>
  <si>
    <t>SCHEDULE C</t>
  </si>
  <si>
    <t>STATEMENT OF OWNERS AND RELATED PARTIES</t>
  </si>
  <si>
    <t>LIST ALL OWNERS OF PROVIDERS WITH 5% OWNERSHIP INTEREST &amp; ALL RELATED PARTIES.</t>
  </si>
  <si>
    <t>SUMMARIZE THE AMOUNT AND NATURE OF TRANSACTIONS WITH ALL OWNERS &amp; RELATED PARTIES.</t>
  </si>
  <si>
    <t>FOR FURTHER CLARIFICATION SEE KAR 30-10-1a AND 30-10-24.</t>
  </si>
  <si>
    <t>DISTRIBUTION</t>
  </si>
  <si>
    <t>% OWNERSHIP</t>
  </si>
  <si>
    <t>% TIME DEVOTED</t>
  </si>
  <si>
    <t>TOTAL AMT INCURRED</t>
  </si>
  <si>
    <t>TITLE, FUNCTION OR DESCRIPTION - TRANSACTION</t>
  </si>
  <si>
    <t>AMOUNT</t>
  </si>
  <si>
    <t>LINE#</t>
  </si>
  <si>
    <t>TOTALS (SHOULD BE EQUAL)</t>
  </si>
  <si>
    <t>SCHEDULE D</t>
  </si>
  <si>
    <t>LENDER'S NAME</t>
  </si>
  <si>
    <t>LENDER'S ADDRESS</t>
  </si>
  <si>
    <t>ITEMS FINANCED</t>
  </si>
  <si>
    <t>REPORTED ON LINE</t>
  </si>
  <si>
    <t>ORIGINATION DATE</t>
  </si>
  <si>
    <t>DURATION (months)</t>
  </si>
  <si>
    <t>INTEREST RATE</t>
  </si>
  <si>
    <t>ORIGINAL LOAN AMOUNT</t>
  </si>
  <si>
    <t>UNPAID BALANCE</t>
  </si>
  <si>
    <t>TOTAL ANNUAL PAYMENTS</t>
  </si>
  <si>
    <t>(1a)</t>
  </si>
  <si>
    <t>(1b)</t>
  </si>
  <si>
    <t>AGREEMENTS AND AMORTIZATION SCHEDULES FOR ALL LOANS OF $5,000 OR MORE IF NOT ALREADY SUBMITTED.</t>
  </si>
  <si>
    <t>SCHEDULE E</t>
  </si>
  <si>
    <t>BALANCE SHEET</t>
  </si>
  <si>
    <t>BEGINNING OF PERIOD</t>
  </si>
  <si>
    <t>END OF PERIOD</t>
  </si>
  <si>
    <t>ASSETS</t>
  </si>
  <si>
    <t>CASH</t>
  </si>
  <si>
    <t>ACCOUNTS RECEIVABLE</t>
  </si>
  <si>
    <t>LESS:  ALLOWANCE FOR DOUBTFUL ACCOUNT</t>
  </si>
  <si>
    <t>INVENTORIES &amp; SUPPLIES</t>
  </si>
  <si>
    <t>ALL LOANS TO OFFICERS, OWNERS, AND RELATED PARTIES</t>
  </si>
  <si>
    <t>ALL ASSETS NOT RELATED - RESIDENT CARE</t>
  </si>
  <si>
    <t>ASSETS HELD FOR INVESTMENT</t>
  </si>
  <si>
    <t xml:space="preserve">    NURSING HOME PLANT &amp; EQUIPMENT:</t>
  </si>
  <si>
    <t>BUILDING</t>
  </si>
  <si>
    <t>LESS:  ACCUMULATED DEPRECIATION</t>
  </si>
  <si>
    <t>EQUIPMENT</t>
  </si>
  <si>
    <t>LEASEHOLD IMPROVEMENTS</t>
  </si>
  <si>
    <t>LAND</t>
  </si>
  <si>
    <t>OTHER</t>
  </si>
  <si>
    <t>TOTAL ASSETS</t>
  </si>
  <si>
    <t>LIABILITIES &amp; OWNER'S EQUITY</t>
  </si>
  <si>
    <t>ACCOUNTS PAYABLE</t>
  </si>
  <si>
    <t>OTHER CURRENT LIABILITIES</t>
  </si>
  <si>
    <t>ALL LOANS FROM OFFICERS, OWNERS AND RELATED PARTIES</t>
  </si>
  <si>
    <t>MORTGAGE PAYABLE</t>
  </si>
  <si>
    <t>OTHER LONG TERM LIABILITIES</t>
  </si>
  <si>
    <t>OWNER'S EQUITY OR FUND BALANCE (LIST APPROPRIATE ACCOUNTS &amp; AMOUNTS - SEE INSTRUCTIONS)</t>
  </si>
  <si>
    <t>TOTAL LIABILITIES &amp; OWNER'S EQUITY</t>
  </si>
  <si>
    <t>SCHEDULE F       BEGINNING &amp; ENDING RESIDUAL BALANCES RECONCILIATION</t>
  </si>
  <si>
    <t>INCREASES:</t>
  </si>
  <si>
    <t>INVESTMENT BY OWNER</t>
  </si>
  <si>
    <t>TRANSFERS FROM CENTRAL OFFICE</t>
  </si>
  <si>
    <t>COMMON STOCK SOLD</t>
  </si>
  <si>
    <t>TOTAL INCREASES</t>
  </si>
  <si>
    <t>DECREASES:</t>
  </si>
  <si>
    <t>WITHDRAWAL BY OWNERS NOT IN SCHEDULE A</t>
  </si>
  <si>
    <t>TRANSFERS TO CENTRAL OFFICE</t>
  </si>
  <si>
    <t>DIVIDENDS PAID TO STOCKHOLDERS</t>
  </si>
  <si>
    <t>DEPRECIATION EXPENSE IN EXCESS OF STRAIGHT LINE</t>
  </si>
  <si>
    <t>TOTAL DECREASES</t>
  </si>
  <si>
    <t>SCHEDULE G                       REVENUE STATEMENT</t>
  </si>
  <si>
    <t>REV PER BOOKS OR FED TAX RETURN</t>
  </si>
  <si>
    <t>ADJUSTMENT TO EXPENSE ACCOUNTS</t>
  </si>
  <si>
    <t>LINE NUMBER OF RELATED EXPENSE</t>
  </si>
  <si>
    <t>ROUTINE DAILY SERVICE:</t>
  </si>
  <si>
    <t>PRIVATE PAY RESIDENTS</t>
  </si>
  <si>
    <t>MEDICAID RESIDENTS &amp; PATIENT LIABILITY</t>
  </si>
  <si>
    <t>MEDICARE RESIDENTS (PART A)</t>
  </si>
  <si>
    <t>VETERAN ADMINISTRATION RESIDENTS</t>
  </si>
  <si>
    <t>OTHER RESIDENTS (SPECIFY)</t>
  </si>
  <si>
    <t>PHARMACY - DRUGS &amp; MEDICATIONS</t>
  </si>
  <si>
    <t>ROUTINE NURSING SUPPLIES SOLD TO PRIVATE PAY RESIDENTS</t>
  </si>
  <si>
    <t>REVENUE FROM MEALS SOLD TO GUESTS &amp; EMPLOYEES</t>
  </si>
  <si>
    <t>BEAUTY/BARBER SHOP</t>
  </si>
  <si>
    <t>RESIDENT PURCHASES/NON ROUTINE ITEMS SOLD</t>
  </si>
  <si>
    <t>OTHER SUPPLIES SOLD</t>
  </si>
  <si>
    <t>PROGRAM REIMBURSEMENTS &amp; TAX CREDITS</t>
  </si>
  <si>
    <t>INVESTMENT/INTEREST INCOME</t>
  </si>
  <si>
    <t>VENDING MACHINE REVENUE</t>
  </si>
  <si>
    <t>MEDICARE PART B</t>
  </si>
  <si>
    <t>TOTALS</t>
  </si>
  <si>
    <t>DO ANY OF THE OWNERS, RELATED PARTIES OR EMPLOYEES HAVE INTEREST, DIRECTLY OR INDIRECTLY, IN</t>
  </si>
  <si>
    <t xml:space="preserve"> YES</t>
  </si>
  <si>
    <t xml:space="preserve"> NO</t>
  </si>
  <si>
    <t>ANSWER IS YES, LIST BELOW ALL ADULT CARE HOME FACILITIES LOCATED IN KANSAS IN WHICH AN INTEREST</t>
  </si>
  <si>
    <t>EXISTS OR THAT ARE UNDER COMMON CONTROL OR OWNERSHIP.  ATTACH SCHEDULE IF NECESSARY.</t>
  </si>
  <si>
    <t>(1) RELATED PROVIDER'S NAME</t>
  </si>
  <si>
    <t>(2) MEDICAID PROVIDER #</t>
  </si>
  <si>
    <t>IF PROVIDER IS A CORPORATION, IS IT A PUBLICLY HELD CORPORATION?</t>
  </si>
  <si>
    <t>SCHEDULE I     FIXED ASSET, DEPRECIATION &amp; AMORTIZATION QUESTIONNAIRE</t>
  </si>
  <si>
    <t>DOES THE PROVIDER LEASE OR RENT ANY PART OF THE PHYSICAL</t>
  </si>
  <si>
    <t>FACILITY FROM ANY OTHER ENTITY?.........................................................</t>
  </si>
  <si>
    <t xml:space="preserve"> IF YES, DO ANY OWNERS OF THE PHYSICAL FACILITY HAVE AN INTEREST,</t>
  </si>
  <si>
    <t xml:space="preserve"> DIRECTLY OR INDIRECTLY, IN THE PROVIDER?.........................................</t>
  </si>
  <si>
    <t>DESCRIBE NATURE OF RELATIONSHIP WITH</t>
  </si>
  <si>
    <t>NAME OF OWNERS OF PHYSICAL FACILITY</t>
  </si>
  <si>
    <t>% OF OWNERSHIP</t>
  </si>
  <si>
    <t>PROVIDER.  IF NONE, WRITE "NONE"</t>
  </si>
  <si>
    <t>SCHEDULE J</t>
  </si>
  <si>
    <t>EMPLOYEE TURNOVER REPORT</t>
  </si>
  <si>
    <t>BEGINNING #</t>
  </si>
  <si>
    <t>EMPLOYEES</t>
  </si>
  <si>
    <t>ENDING #</t>
  </si>
  <si>
    <t>HOW MANY FROM (5) ARE:</t>
  </si>
  <si>
    <t>SALARY CLASSIFICATION</t>
  </si>
  <si>
    <t>OF EMPLOYEES</t>
  </si>
  <si>
    <t>HIRED</t>
  </si>
  <si>
    <t>TERMINATED</t>
  </si>
  <si>
    <t>FULL-TIME</t>
  </si>
  <si>
    <t>PART-TIME</t>
  </si>
  <si>
    <t xml:space="preserve">  ADMINISTRATOR</t>
  </si>
  <si>
    <t xml:space="preserve">  CO-ADMINISTRATOR</t>
  </si>
  <si>
    <t xml:space="preserve">  OTHER ADMINISTRATIVE</t>
  </si>
  <si>
    <t xml:space="preserve">  PLANT OPERATING</t>
  </si>
  <si>
    <t xml:space="preserve">  DIETARY</t>
  </si>
  <si>
    <t xml:space="preserve">  LAUNDRY</t>
  </si>
  <si>
    <t xml:space="preserve">  HOUSEKEEPING</t>
  </si>
  <si>
    <t xml:space="preserve">  REGISTERED NURSES</t>
  </si>
  <si>
    <t xml:space="preserve">  LPN</t>
  </si>
  <si>
    <t xml:space="preserve">  LICENSED M/H TECH</t>
  </si>
  <si>
    <t xml:space="preserve">  AIDES</t>
  </si>
  <si>
    <t xml:space="preserve">  PHYSICAL THERAPIST</t>
  </si>
  <si>
    <t xml:space="preserve">  SPEECH THERAPIST</t>
  </si>
  <si>
    <t xml:space="preserve">  OCCUPATIONAL THERAPIST</t>
  </si>
  <si>
    <t xml:space="preserve">  RESPIRATORY THERAPIST</t>
  </si>
  <si>
    <t xml:space="preserve">  PSYCH THERAPIST</t>
  </si>
  <si>
    <t xml:space="preserve">  RECREATION THERAPIST</t>
  </si>
  <si>
    <t xml:space="preserve">  RESIDENT ACTIVITY</t>
  </si>
  <si>
    <t xml:space="preserve">  SOCIAL WORKER</t>
  </si>
  <si>
    <t xml:space="preserve">  MEDICAL RECORDS</t>
  </si>
  <si>
    <t xml:space="preserve">  OTHER HEALTH CARE</t>
  </si>
  <si>
    <t>TOTAL ALL CLASSIFICATION</t>
  </si>
  <si>
    <t>ATTENTION</t>
  </si>
  <si>
    <t>COMPLETE THE COST REPORT ACCORDING TO THE INSTRUCTIONS AND ATTACH REQUIRED DOCUMENTS.</t>
  </si>
  <si>
    <t>2.  ARE ALL COST REPORT SCHEDULES COMPLETE?</t>
  </si>
  <si>
    <t xml:space="preserve">    (a)  WORKING TRIAL BALANCE AND SUPPORTING SCHEDULES USED TO PREPARE THE COST REPORT</t>
  </si>
  <si>
    <t xml:space="preserve">          STATEMENT IF NOT AN OWNER OR PARTNER</t>
  </si>
  <si>
    <t>I HAVE COMPILED THE ACCOMPANYING COST REPORT, INCLUDING ACCOMPANYING SCHEDULES AND STATEMENTS PREPARED FOR</t>
  </si>
  <si>
    <t>THAT ANY FALSE CLAIMS, STATEMENTS OR DOCUMENTS, OR CONCEALMENT OF MATERIAL FACT MAY BE PROSECUTED UNDER</t>
  </si>
  <si>
    <t>APPLICABLE FEDERAL AND/OR STATE LAW.</t>
  </si>
  <si>
    <t>PREPARER'S SIGNATURE</t>
  </si>
  <si>
    <t>TITLE/POSITION</t>
  </si>
  <si>
    <t>DATE</t>
  </si>
  <si>
    <t>PREPARER'S ADDRESS (STREET, CITY, STATE, ZIP)</t>
  </si>
  <si>
    <t>PHONE #</t>
  </si>
  <si>
    <t>FAX #</t>
  </si>
  <si>
    <t xml:space="preserve">DECLARATION OF OWNER; PARTNER; OR OFFICER OF THE CORPORATION, CITY, OR COUNTY WHICH </t>
  </si>
  <si>
    <t>IS THE PROVIDER:</t>
  </si>
  <si>
    <t>I HEREBY CERTIFY THAT I HAVE READ THE ACCOMPANYING COST REPORT, INCLUDING ACCOMPANYING SCHEDULES AND</t>
  </si>
  <si>
    <t>STATEMENTS AND TO THE BEST OF MY KNOWLEDGE AND BELIEF, IT IS TRUE, CORRECT, COMPLETE, AND IN AGREEMENT WITH</t>
  </si>
  <si>
    <t>RELATED BOOKS AND FEDERAL INCOME TAX RETURN EXCEPT AS EXPLAINED IN THE RECONCILIATION THAT ALL MATERIAL</t>
  </si>
  <si>
    <t>TRANSACTIONS WITH OWNERS OR OTHER RELATED PARTIES HAVE BEEN SUMMARIZED ON APPROPRIATE SCHEDULES.  I CERTIFY</t>
  </si>
  <si>
    <t>THAT NO MATERIAL OR INFORMATION I HAVE ACCESS TO WOULD PRODUCE FINDINGS CONTRARY TO THOSE IN THE</t>
  </si>
  <si>
    <t>ACCOMPANYING COST REPORT INCLUDING ACCOMPANYING SCHEDULES AND STATEMENTS.  I UNDERSTAND THAT THIS INFORMATION</t>
  </si>
  <si>
    <t>IS SUBMITTED FOR THE PURPOSE OF DEVELOPING PAYMENT RATES UNDER THE KANSAS MEDICAID PROGRAM.  I UNDERSTAND</t>
  </si>
  <si>
    <t>SIGNATURE AND TITLE OF OWNER, PARTNER, OR OFFICER OF THE CORPORATION, CITY OR COUNTY WHICH IS THE PROVIDER.  IF</t>
  </si>
  <si>
    <t>PERSON SIGNING IS NOT AN OWNER OR PARTNER, PLEASE ATTACH DOCUMENTATION OR A RESOLUTION SHOWING THEIR AUTHORITY</t>
  </si>
  <si>
    <t>TO SIGN. (UNLESS ONE HAD BEEN PREVIOUSLY SENT AND ON FILE)</t>
  </si>
  <si>
    <t>SIGNATURE</t>
  </si>
  <si>
    <t>NAME (PRINT OR TYPE)</t>
  </si>
  <si>
    <t>Summary of Salaries, Benefits, and Owner/Related Party</t>
  </si>
  <si>
    <t>Compensation Reported on the Cost Report</t>
  </si>
  <si>
    <t>Salaries:</t>
  </si>
  <si>
    <t>Administrator</t>
  </si>
  <si>
    <t>Co-Administrator</t>
  </si>
  <si>
    <t>Other Administrative</t>
  </si>
  <si>
    <t>Plant Operating</t>
  </si>
  <si>
    <t>Dietary</t>
  </si>
  <si>
    <t>Laundry &amp; Linen</t>
  </si>
  <si>
    <t>Housekeeping</t>
  </si>
  <si>
    <t>RN</t>
  </si>
  <si>
    <t>LPN</t>
  </si>
  <si>
    <t>LMHT</t>
  </si>
  <si>
    <t>Nurse Aides</t>
  </si>
  <si>
    <t>Medication Aides</t>
  </si>
  <si>
    <t>Restorative/Rehab Aides</t>
  </si>
  <si>
    <t>PT</t>
  </si>
  <si>
    <t>OT</t>
  </si>
  <si>
    <t>ST</t>
  </si>
  <si>
    <t>Respiratory Therapy</t>
  </si>
  <si>
    <t>Psych. Therapy</t>
  </si>
  <si>
    <t>Recreational Therapy</t>
  </si>
  <si>
    <t>Resident Activity</t>
  </si>
  <si>
    <t>Social Worker</t>
  </si>
  <si>
    <t>Medical Records</t>
  </si>
  <si>
    <t>Total Salaries</t>
  </si>
  <si>
    <t>Benefits:</t>
  </si>
  <si>
    <t>Total Benefits</t>
  </si>
  <si>
    <t>Owner/Related Party Comp:</t>
  </si>
  <si>
    <t>Total Owner/Related Party Comp</t>
  </si>
  <si>
    <t>Grand Total</t>
  </si>
  <si>
    <t>This button will print all pages of the cost report.</t>
  </si>
  <si>
    <t>This worksheet can be used for additional notes that may be helpful to the auditors.</t>
  </si>
  <si>
    <t>43a.</t>
  </si>
  <si>
    <t>Bed Increase or Decrease</t>
  </si>
  <si>
    <t>Date of Change</t>
  </si>
  <si>
    <t>43b.</t>
  </si>
  <si>
    <t>43c.</t>
  </si>
  <si>
    <t>43d.</t>
  </si>
  <si>
    <t>Unlicensed Beds - Beginning of Period</t>
  </si>
  <si>
    <t>Unlicensed Beds - Increase (Decr)</t>
  </si>
  <si>
    <t>Unlicensed Beds - Date of Change</t>
  </si>
  <si>
    <t>17a.  PHONE NUMBER</t>
  </si>
  <si>
    <t>17b.  FAX NUMBER</t>
  </si>
  <si>
    <t>Nursing Facility or NF-Mental Health Beds- Beg.of Period</t>
  </si>
  <si>
    <t>BED INCREASE OR DEC.</t>
  </si>
  <si>
    <t>DATE OF CHANGE</t>
  </si>
  <si>
    <t>BED COUNT</t>
  </si>
  <si>
    <t>BED DAYS AT THIS BED COUNT</t>
  </si>
  <si>
    <t>43.  NURSING FACILITY OR NF-MENTAL HEALTH BEDS AT THE BEG. OF THE PERIOD</t>
  </si>
  <si>
    <t>45. TOTAL NF OR NF-MH LICENSED BEDS AT THE END OF THE PERIOD</t>
  </si>
  <si>
    <t>46.  TOTAL BED DAYS AVAILABLE (TOTAL OF BED DAYS AT THIS COUNT COLUMN FROM LINES 43 THROUGH 43d)</t>
  </si>
  <si>
    <t>50.  UNLICENSED BEDS</t>
  </si>
  <si>
    <t>ADVERTISING AND RECRUITMENT</t>
  </si>
  <si>
    <t>LIABILITY INSURANCE</t>
  </si>
  <si>
    <t>OTHER INSURANCE (EXCEPT LIFE)</t>
  </si>
  <si>
    <t>BARBER AND BEAUTY</t>
  </si>
  <si>
    <t>STATEMENT RELATED TO INTEREST ON ALL BONDS, LOANS, NOTES, AND MORTGAGES PAYABLE</t>
  </si>
  <si>
    <t>PURCHASE DISCOUNTS, RETURNS, REFUNDS &amp; ALLOWANCES</t>
  </si>
  <si>
    <t>CHILD DAY CARE INCOME</t>
  </si>
  <si>
    <t>ADULT DAY CARE/TREATMENT INCOME</t>
  </si>
  <si>
    <t>HOME HEALTH CARE REVENUE</t>
  </si>
  <si>
    <t>NON-NURSING FACILITY RESIDENTIAL INCOME</t>
  </si>
  <si>
    <t>SCHEDULE H(1)      STATEMENT OF RELATED ADULT CARE HOME INFORMATION</t>
  </si>
  <si>
    <t>ANY OTHER ADULT CARE HOME FACILITY LOCATED IN KANSAS (EXCEPT MINOR STOCK OWNERSHIP, LESS</t>
  </si>
  <si>
    <t>THAN 5%, AS A PASSIVE INVESTMENT IN UNRELATED PUBLICLY HELD CORPORATION?</t>
  </si>
  <si>
    <t>IF YOUR ANSWER IS NO, DO NOT COMPLETE THE REST OF THIS SCHEDULE, BUT GO TO SCHEDULE H(2).  IF YOUR</t>
  </si>
  <si>
    <t>INDICATE BELOW IF YOU PARTICIPATE IN ANY NON-RESIDENT RELATED ACTIVITES AT THE FACILITY FOR WHICH YOU ARE REPORTING.    ATTACH AN ADDITIONAL SCHEDULE IF NECESSARY.</t>
  </si>
  <si>
    <t>CHILD DAY-CARE</t>
  </si>
  <si>
    <t>YES</t>
  </si>
  <si>
    <t>NO</t>
  </si>
  <si>
    <t>ASSIST. LIVING/RHC</t>
  </si>
  <si>
    <t>HOME HEALTH CARE</t>
  </si>
  <si>
    <t>HOME DELIVERED MEALS</t>
  </si>
  <si>
    <t>SCHEDULE H(2)      STATEMENT OF NON-RESIDENT RELATED ACTIVITIES</t>
  </si>
  <si>
    <t>(1) NON-RESIDENT RELATED ACTIVITY?</t>
  </si>
  <si>
    <t>(2) WERE ADJUSTMENTS MADE ON SCHEDULE A FOR THIS ACTIVITY?</t>
  </si>
  <si>
    <t>(3) DESCRIBE RELATIONSHIP: OWNERSHIP/MANAGEMENT/DIRECTORS</t>
  </si>
  <si>
    <t>(7)</t>
  </si>
  <si>
    <t>RETAINED</t>
  </si>
  <si>
    <t xml:space="preserve">     PLEASE NOTE THAT YOU DO NOT NEED TO INCLUDE HARD COPIES OF THE COST REPORT</t>
  </si>
  <si>
    <t>DECLARATION OF PREPARER:</t>
  </si>
  <si>
    <t>FOR THE COST REPORT PERIOD BEGINNING</t>
  </si>
  <si>
    <t>AND FEDERAL INCOME TAX RETURN EXCEPT AS EXPLAINED IN THE RECONCILIATION, THAT I HAVE REQUESTED ALL NECESSARY AND</t>
  </si>
  <si>
    <t>AND TO THE BEST OF MY KNOWLEDGE AND BELIEF, IT IS TRUE, CORRECT, COMPLETE, AND IN AGREEMENT WITH RELATED BOOKS</t>
  </si>
  <si>
    <t xml:space="preserve">AVAILABLE MATERIAL AND THAT ALL MATERIAL TRANSACTIONS WITH OWNERS OR OTHER RELATED PARTIES HAVE BEEN </t>
  </si>
  <si>
    <t xml:space="preserve">SUMMARIZED ON APPROPRIATE SCHEDULES.  I UNDERSTAND THAT THIS INFORMATION IS SUBMITTED FOR THE PURPOSE OF </t>
  </si>
  <si>
    <t>DEVELOPING PAYMENT RATES UNDER THE KANSAS MEDICAID PROGRAM.  I UNDERSTAND THAT ANY FALSE CLAIMS, STATEMENTS</t>
  </si>
  <si>
    <t>OR DOCUMENTS, OR CONCEALMENT OF MATERIAL FACT MAY BE PROSECUTED UNDER APPLICABLE FEDERAL AND/OR STATE LAW.</t>
  </si>
  <si>
    <t>Other Government Owned</t>
  </si>
  <si>
    <t>PARTNERSHIP              28.</t>
  </si>
  <si>
    <t>CITY OWNED                 31.</t>
  </si>
  <si>
    <t xml:space="preserve"> SOLE PROPRIETORSHIP                 27.</t>
  </si>
  <si>
    <t>CORP. - NON PROFIT                      30.</t>
  </si>
  <si>
    <t>OTHER - GOVERNMENT OWNED   33.</t>
  </si>
  <si>
    <t xml:space="preserve">OTHER (SPECIFY)             </t>
  </si>
  <si>
    <t>OPERATING</t>
  </si>
  <si>
    <t>TOTAL OPERATING COST CENTER</t>
  </si>
  <si>
    <t>TOTAL INDIRECT HEALTH CARE COST CENTER</t>
  </si>
  <si>
    <t>UTILITIES</t>
  </si>
  <si>
    <t>INDIRECT HEALTH CARE</t>
  </si>
  <si>
    <t>DIRECT HEALTH CARE</t>
  </si>
  <si>
    <t>TOTAL DIRECT HEALTH CARE COST CENTER</t>
  </si>
  <si>
    <t>RESIDENT ACTIVITY SUPPLIES</t>
  </si>
  <si>
    <t>OTHER IHC SALARIES (SPECIFY)</t>
  </si>
  <si>
    <t>Email Address</t>
  </si>
  <si>
    <t>19.  REPORT PERIOD</t>
  </si>
  <si>
    <t>18.  EMAIL ADDRESS</t>
  </si>
  <si>
    <t>20.  FISCAL YEAR END</t>
  </si>
  <si>
    <t>PLANT OPERATING SALARIES</t>
  </si>
  <si>
    <t>OWNER/RELATED PARTY ADMIN COMPENSATION - SCHEDULE C</t>
  </si>
  <si>
    <t>OWNER/RELATED PARTY PLNT OP COMPENSATION - SCHEDULE C</t>
  </si>
  <si>
    <t>DIETARY SALARIES</t>
  </si>
  <si>
    <t>HOUSEKEEPING SALARIES</t>
  </si>
  <si>
    <t>RESIDENT ACTIVITIES SALARIES</t>
  </si>
  <si>
    <t>SOCIAL WORKER SALARIES</t>
  </si>
  <si>
    <t>OCCUPATIONAL THERAPIST SALARIES</t>
  </si>
  <si>
    <t>PHYSICAL THERAPIST SALARIES</t>
  </si>
  <si>
    <t>PSYCH. THERAPIST SALARIES</t>
  </si>
  <si>
    <t>RECREATIONAL THERAPIST SALARIES</t>
  </si>
  <si>
    <t>RESPIRATORY THERAPIST SALARIES</t>
  </si>
  <si>
    <t>SPEECH THERAPIST SALARIES</t>
  </si>
  <si>
    <t>OTHER CONSULTANT (SPECIFY)</t>
  </si>
  <si>
    <t>DIETARY SUPPLIES</t>
  </si>
  <si>
    <t>LAUNDRY SALARIES</t>
  </si>
  <si>
    <t>HOUSEKEEPING SUPPLIES</t>
  </si>
  <si>
    <t>CONTRACTED LABOR</t>
  </si>
  <si>
    <t>REGISTERED NURSE (RN) SALARIES</t>
  </si>
  <si>
    <t>LICENSED PRACTICAL NURSE SALARIES</t>
  </si>
  <si>
    <t>LICENSED MENTAL HEALTH TECH SALARIES</t>
  </si>
  <si>
    <t>NURSE AIDE SALARIES</t>
  </si>
  <si>
    <t>MEDICATION AIDE SALARIES</t>
  </si>
  <si>
    <t>RESTORATIVE/REHAB AIDE SALARIES</t>
  </si>
  <si>
    <t>OWNER/RELATED PARTY EMPLOYEE BENEFITS</t>
  </si>
  <si>
    <t>CONTRACTED NURSING LABOR</t>
  </si>
  <si>
    <t>CALCULATIONS MUST EQUAL THE OWNER/RELATED PARTY LINES OF 121, 122, 221, AND 321</t>
  </si>
  <si>
    <t>667 TOTALS:</t>
  </si>
  <si>
    <t>LINE 160</t>
  </si>
  <si>
    <t>LINE 401</t>
  </si>
  <si>
    <t>TOTAL OF COLUMN 6 MUST AGREE WITH THE SUM OF LINES 160 &amp; 401.  ENTRIES IN COLUMN 4 MUST AGREE WITH THE BALANCE SHEET.  ATTACH A COPY OF LOAN</t>
  </si>
  <si>
    <t>EXPENSES PER SCHEDULE A, LINE 599, COLUMN 2</t>
  </si>
  <si>
    <t>BALANCE AT END OF PERIOD - LINE 727, 728, &amp; 729, COLUMN 4</t>
  </si>
  <si>
    <t>BALANCE AT BEGINNING OF PERIOD - LINE 727, 728, &amp; 729, COLUMN 2</t>
  </si>
  <si>
    <t>REVENUE PER LINE 822, COLUMN 1</t>
  </si>
  <si>
    <t>IF YES, PROVIDE THE OWNERSHIP INFORMATION REQUESTED BELOW.  IF NO, GO TO QUESTION 913.</t>
  </si>
  <si>
    <t>OPERATING SUPPLIES</t>
  </si>
  <si>
    <t>LAUNDRY &amp; LINEN SUPPLIES</t>
  </si>
  <si>
    <t>Other IHC</t>
  </si>
  <si>
    <t>Operating</t>
  </si>
  <si>
    <t>Indirect Health Care</t>
  </si>
  <si>
    <t>Direct Health Care</t>
  </si>
  <si>
    <t>These columns are used to calculate line 667 totals</t>
  </si>
  <si>
    <t>Unpaid Balance Line 160</t>
  </si>
  <si>
    <t>Unpaid Balance Line 401</t>
  </si>
  <si>
    <t xml:space="preserve">  DON</t>
  </si>
  <si>
    <t>Calendar Year Historical</t>
  </si>
  <si>
    <t>Projected (New Provider/Facility)</t>
  </si>
  <si>
    <t>First Historical Non-Calendar Year (R/Y Same as Proj)</t>
  </si>
  <si>
    <t>CALENDAR YEAR HISTORICAL</t>
  </si>
  <si>
    <t>PROJECTED (NEW PROVIDER/FACILITY)</t>
  </si>
  <si>
    <t>FIRST HISTORICAL NON-CALENDAR YEAR (R/Y SAME PERIOD AS PROJECTED)</t>
  </si>
  <si>
    <t>%</t>
  </si>
  <si>
    <t>TURN-</t>
  </si>
  <si>
    <t>OVER</t>
  </si>
  <si>
    <t>RE-</t>
  </si>
  <si>
    <t>TENTION</t>
  </si>
  <si>
    <t>SUBMIT ONLY ONE COPY OF EACH APPLICABLE ITEM</t>
  </si>
  <si>
    <t>PREPARER'S EMAIL ADDRESS</t>
  </si>
  <si>
    <t>TURNOVER AND RETENTION AUDIT CHECKS</t>
  </si>
  <si>
    <t>(A)</t>
  </si>
  <si>
    <t>(B)</t>
  </si>
  <si>
    <t>(C)</t>
  </si>
  <si>
    <t>(D)</t>
  </si>
  <si>
    <t>(E)</t>
  </si>
  <si>
    <t>(F)</t>
  </si>
  <si>
    <t>(G)</t>
  </si>
  <si>
    <t>(H)</t>
  </si>
  <si>
    <t>Do</t>
  </si>
  <si>
    <t>Does 6</t>
  </si>
  <si>
    <t>Is 7</t>
  </si>
  <si>
    <t>Does 7</t>
  </si>
  <si>
    <t>Is SUM</t>
  </si>
  <si>
    <t>Is</t>
  </si>
  <si>
    <t>Is RET</t>
  </si>
  <si>
    <t>2 thru 5</t>
  </si>
  <si>
    <t>Reconcile</t>
  </si>
  <si>
    <t>&lt; or =</t>
  </si>
  <si>
    <t>T/O &amp; RET</t>
  </si>
  <si>
    <t>T/O</t>
  </si>
  <si>
    <t>&gt; 0% &amp;</t>
  </si>
  <si>
    <t>with 5</t>
  </si>
  <si>
    <t>w/ 2 &amp; 4</t>
  </si>
  <si>
    <t>&gt;= 95%</t>
  </si>
  <si>
    <t>&gt; 0%</t>
  </si>
  <si>
    <t>&lt; 100%</t>
  </si>
  <si>
    <t>(I)</t>
  </si>
  <si>
    <t>Column (2) plus column (3) minus column (4) should equal column (5).  If an ERROR message appears one of these columns needs to be corrected.</t>
  </si>
  <si>
    <t>The sum of the full-time and part-time staff shown in column (6) should equal column (5).  If an ERROR appears column (6) probably needs corrected.  If column (5) is changed instead then columns (2)-(4) may also need corrected.</t>
  </si>
  <si>
    <t>1.  HAS ONE COPY OF PAGE 16 BEEN PRINTED AND SIGNED BY THE OWNER/AUTHORIZED AGENT AND THE PREPARER?</t>
  </si>
  <si>
    <t>3.  HAS AN ELECTRONIC FILE FOR THE COST REPORT AND THE CENSUS REPORT (AU-3902) BEEN SUBMITTED BY EMAIL OR ENCLOSED ON DISKETTE?</t>
  </si>
  <si>
    <t>Column (7) should be less than or equal to column (2).  If an ERROR appears column (7) probably need corrected.  If column (2) is changed instead then columns (3)-(5) may also need corrected.</t>
  </si>
  <si>
    <t>4.  HAVE THE FOLLOWING DOCUMENTS BEEN SUBMITTED ELECTRONICALLY, IF APPLICABLE?</t>
  </si>
  <si>
    <t>Column (7) should be less than or equal to column (5).  If an ERROR appears column (7) may need corrected.  If column (5) needs corrected instead then columns (2)-(4) may also need to be changed.</t>
  </si>
  <si>
    <t xml:space="preserve">    (b)  CENTRAL OFFICE COSTS AND ALLOCATION SCHEDULES</t>
  </si>
  <si>
    <t xml:space="preserve">    (c)  AGREEMENTS FOR NEW LOANS INCLUDED ON LINE 160 AND AMORTIZATION SCHEDULES </t>
  </si>
  <si>
    <t xml:space="preserve">    (d)  DOCUMENTATION OR RESOLUTION STATING PERSON'S AUTHORITY TO SIGN DECLARATION</t>
  </si>
  <si>
    <t>Column (7) should be less than or equal to column (2) less column (4).  If an ERROR appears, column (7) may need corrected.  If column (5) needs corrected instead then columns (2)-(4) may also need to be changed.</t>
  </si>
  <si>
    <t xml:space="preserve">    (e)  WORK PAPER FOR THERAPY EXPENSE ADJUSTMENTS</t>
  </si>
  <si>
    <t xml:space="preserve">    (f)  COST ALLOCATION SCHEDULES FOR OTHER NON NURSING FACILITY PROGRAMS</t>
  </si>
  <si>
    <t>The sum of the turvover percent and retention percent should be at least close to 100 or greater.  If an ERROR is listed then one of the numbers reported in columns (2) through (7) may be incorrect.</t>
  </si>
  <si>
    <t>The turnover percent for all staff should be greater than 0%.  If an ERROR appears then one or more of the numbers in columns (2) through (5) need to be corrected.</t>
  </si>
  <si>
    <t>The retention percent for all staff should be between 0% and 100%.  If an ERROR is listed then column (7) or column (2) or both need to be corrected.</t>
  </si>
  <si>
    <t>If an ERROR appears in line (H) then something is wrong with the total calculations on line 973.  The line above row (H) gives automated totals based on what has been reported on lines 951 through 972.  These totals should match the totals in line 973.  Column (7) is the one exception to this since facilities may included staff in the total retention line that have remain at the home although they have changed job classifications.</t>
  </si>
  <si>
    <t>EXPLANATION OF EXPENSES INCLUDED ON LINE 181:</t>
  </si>
  <si>
    <t>NAME</t>
  </si>
  <si>
    <t>(RESERVED)</t>
  </si>
  <si>
    <t>MANAGEMENT CONSULTANT FEES - RELATED PARTY</t>
  </si>
  <si>
    <t>MANAGEMENT CONSULTANT FEES - NON-RELATED PARTY</t>
  </si>
  <si>
    <t>131a</t>
  </si>
  <si>
    <t>131b</t>
  </si>
  <si>
    <t>INTEREST PAID</t>
  </si>
  <si>
    <t>Interest Paid Line 160</t>
  </si>
  <si>
    <t>Interest Paid Line 401</t>
  </si>
  <si>
    <t>AVERAGE</t>
  </si>
  <si>
    <t>VACANCIES</t>
  </si>
  <si>
    <t>VA-</t>
  </si>
  <si>
    <t>CANCY</t>
  </si>
  <si>
    <t>STAFFING VACANCY REPORT</t>
  </si>
  <si>
    <t>OF POSITIONS</t>
  </si>
  <si>
    <t>SCHEDULE K (VOLUNTARY)</t>
  </si>
  <si>
    <t>MAXIMUM #</t>
  </si>
  <si>
    <t>Provider ID Number (need 10 digits)</t>
  </si>
  <si>
    <t>KMAP Provider Number (need 14 digits)</t>
  </si>
  <si>
    <t>KMAP PROVIDER NUMBER (NEED 14 DIGITS)</t>
  </si>
  <si>
    <t>PROVIDER ID NUMBER    (NEED 10 DIGITS)</t>
  </si>
  <si>
    <t>PROVIDER NUMBER</t>
  </si>
  <si>
    <t>KMAP PROVIDER NUMBER</t>
  </si>
  <si>
    <t>Department for Aging and Disability Services</t>
  </si>
  <si>
    <t>This form supersedes Form MS-2004, Rev. 01/19</t>
  </si>
  <si>
    <t>PROVIDER NO</t>
  </si>
  <si>
    <t>KMAP PROVIDER NO</t>
  </si>
  <si>
    <t>KMAP PROVIDER</t>
  </si>
  <si>
    <t>Long Term Services &amp; Supports</t>
  </si>
  <si>
    <t>Rev. 07/23</t>
  </si>
  <si>
    <t>43a</t>
  </si>
  <si>
    <t>43b</t>
  </si>
  <si>
    <t>43c</t>
  </si>
  <si>
    <t>43d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</si>
</sst>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
    <numFmt numFmtId="165" formatCode="mm/dd/yy"/>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52">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sz val="10"/>
      <color indexed="10"/>
      <name val="Arial"/>
      <family val="2"/>
    </font>
    <font>
      <b/>
      <sz val="8"/>
      <name val="Arial"/>
      <family val="2"/>
    </font>
    <font>
      <sz val="8"/>
      <color indexed="10"/>
      <name val="Arial"/>
      <family val="2"/>
    </font>
    <font>
      <sz val="10"/>
      <name val="Arial Narrow"/>
      <family val="2"/>
    </font>
    <font>
      <b/>
      <sz val="10"/>
      <name val="Arial Narrow"/>
      <family val="2"/>
    </font>
    <font>
      <b/>
      <sz val="12"/>
      <name val="Arial Narrow"/>
      <family val="2"/>
    </font>
    <font>
      <sz val="10"/>
      <color indexed="14"/>
      <name val="Arial"/>
      <family val="2"/>
    </font>
    <font>
      <sz val="10"/>
      <color indexed="8"/>
      <name val="Arial"/>
      <family val="2"/>
    </font>
    <font>
      <sz val="12"/>
      <name val="Arial"/>
      <family val="2"/>
    </font>
    <font>
      <sz val="9"/>
      <name val="Arial Narrow"/>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lightDown">
        <bgColor indexed="22"/>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96">
    <xf numFmtId="0" fontId="0" fillId="0" borderId="0" xfId="0" applyAlignment="1">
      <alignment/>
    </xf>
    <xf numFmtId="0" fontId="1" fillId="0" borderId="0" xfId="0" applyFont="1" applyAlignment="1">
      <alignment/>
    </xf>
    <xf numFmtId="0" fontId="0" fillId="0" borderId="10" xfId="0" applyBorder="1" applyAlignment="1" applyProtection="1">
      <alignment/>
      <protection locked="0"/>
    </xf>
    <xf numFmtId="0" fontId="0" fillId="0" borderId="11" xfId="0" applyBorder="1" applyAlignment="1" applyProtection="1">
      <alignment/>
      <protection locked="0"/>
    </xf>
    <xf numFmtId="3" fontId="0" fillId="0" borderId="11" xfId="0" applyNumberFormat="1" applyFont="1" applyBorder="1" applyAlignment="1" applyProtection="1">
      <alignment/>
      <protection locked="0"/>
    </xf>
    <xf numFmtId="6" fontId="0" fillId="0" borderId="10" xfId="0" applyNumberFormat="1" applyFont="1" applyBorder="1" applyAlignment="1" applyProtection="1">
      <alignment/>
      <protection locked="0"/>
    </xf>
    <xf numFmtId="6" fontId="0" fillId="0" borderId="12"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6" fontId="0" fillId="0" borderId="12" xfId="0" applyNumberFormat="1" applyFont="1" applyFill="1" applyBorder="1" applyAlignment="1" applyProtection="1">
      <alignment/>
      <protection locked="0"/>
    </xf>
    <xf numFmtId="0" fontId="0" fillId="0" borderId="12" xfId="0" applyBorder="1" applyAlignment="1" applyProtection="1">
      <alignment/>
      <protection locked="0"/>
    </xf>
    <xf numFmtId="0" fontId="0" fillId="0" borderId="12" xfId="0" applyBorder="1" applyAlignment="1" applyProtection="1">
      <alignment horizontal="center"/>
      <protection locked="0"/>
    </xf>
    <xf numFmtId="0" fontId="0" fillId="0" borderId="13" xfId="0" applyBorder="1" applyAlignment="1" applyProtection="1">
      <alignment/>
      <protection locked="0"/>
    </xf>
    <xf numFmtId="0" fontId="0" fillId="0" borderId="12" xfId="0" applyFill="1" applyBorder="1" applyAlignment="1" applyProtection="1">
      <alignment/>
      <protection locked="0"/>
    </xf>
    <xf numFmtId="6" fontId="0" fillId="0" borderId="12" xfId="0" applyNumberFormat="1" applyBorder="1" applyAlignment="1" applyProtection="1">
      <alignment/>
      <protection locked="0"/>
    </xf>
    <xf numFmtId="0" fontId="0" fillId="0" borderId="12" xfId="0" applyFill="1" applyBorder="1" applyAlignment="1" applyProtection="1">
      <alignment horizontal="center"/>
      <protection locked="0"/>
    </xf>
    <xf numFmtId="5" fontId="0" fillId="0" borderId="10" xfId="0" applyNumberFormat="1" applyBorder="1" applyAlignment="1" applyProtection="1">
      <alignment/>
      <protection locked="0"/>
    </xf>
    <xf numFmtId="6" fontId="0" fillId="0" borderId="11" xfId="0" applyNumberFormat="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horizontal="center"/>
      <protection locked="0"/>
    </xf>
    <xf numFmtId="0" fontId="0" fillId="0" borderId="15" xfId="0" applyBorder="1" applyAlignment="1" applyProtection="1">
      <alignment/>
      <protection locked="0"/>
    </xf>
    <xf numFmtId="6" fontId="0" fillId="0" borderId="0" xfId="0" applyNumberFormat="1" applyAlignment="1">
      <alignment/>
    </xf>
    <xf numFmtId="0" fontId="12" fillId="0" borderId="11"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0" fontId="12" fillId="0" borderId="11" xfId="0" applyFont="1" applyBorder="1" applyAlignment="1" applyProtection="1">
      <alignment/>
      <protection locked="0"/>
    </xf>
    <xf numFmtId="0" fontId="12" fillId="0" borderId="14" xfId="0" applyFont="1" applyBorder="1" applyAlignment="1" applyProtection="1">
      <alignment/>
      <protection locked="0"/>
    </xf>
    <xf numFmtId="0" fontId="0" fillId="0" borderId="12" xfId="0" applyBorder="1" applyAlignment="1" applyProtection="1">
      <alignment/>
      <protection/>
    </xf>
    <xf numFmtId="6" fontId="0" fillId="0" borderId="11" xfId="0" applyNumberFormat="1" applyFont="1" applyBorder="1" applyAlignment="1" applyProtection="1">
      <alignment/>
      <protection locked="0"/>
    </xf>
    <xf numFmtId="0" fontId="13" fillId="0" borderId="12" xfId="0" applyFont="1" applyBorder="1" applyAlignment="1" applyProtection="1">
      <alignment vertical="center" wrapText="1"/>
      <protection/>
    </xf>
    <xf numFmtId="0" fontId="12" fillId="33" borderId="12" xfId="0" applyFont="1" applyFill="1" applyBorder="1" applyAlignment="1" applyProtection="1">
      <alignment/>
      <protection locked="0"/>
    </xf>
    <xf numFmtId="0" fontId="5" fillId="0" borderId="10" xfId="0" applyFont="1" applyBorder="1" applyAlignment="1" applyProtection="1">
      <alignment/>
      <protection locked="0"/>
    </xf>
    <xf numFmtId="0" fontId="5" fillId="0" borderId="10" xfId="0" applyFont="1" applyBorder="1" applyAlignment="1" applyProtection="1">
      <alignment wrapText="1"/>
      <protection locked="0"/>
    </xf>
    <xf numFmtId="14" fontId="5" fillId="0" borderId="10" xfId="0" applyNumberFormat="1" applyFont="1" applyBorder="1" applyAlignment="1" applyProtection="1">
      <alignment/>
      <protection locked="0"/>
    </xf>
    <xf numFmtId="0" fontId="5" fillId="0" borderId="11" xfId="0" applyFont="1" applyBorder="1" applyAlignment="1" applyProtection="1">
      <alignment/>
      <protection locked="0"/>
    </xf>
    <xf numFmtId="5" fontId="0" fillId="0" borderId="12" xfId="0" applyNumberFormat="1" applyFont="1" applyBorder="1" applyAlignment="1" applyProtection="1">
      <alignment/>
      <protection locked="0"/>
    </xf>
    <xf numFmtId="3" fontId="0" fillId="34" borderId="12" xfId="0" applyNumberFormat="1" applyFont="1" applyFill="1" applyBorder="1" applyAlignment="1" applyProtection="1">
      <alignment/>
      <protection/>
    </xf>
    <xf numFmtId="3" fontId="0" fillId="34" borderId="10" xfId="0" applyNumberFormat="1" applyFont="1" applyFill="1" applyBorder="1" applyAlignment="1" applyProtection="1">
      <alignment/>
      <protection/>
    </xf>
    <xf numFmtId="0" fontId="5" fillId="0" borderId="10" xfId="0" applyFont="1" applyBorder="1" applyAlignment="1" applyProtection="1" quotePrefix="1">
      <alignment/>
      <protection locked="0"/>
    </xf>
    <xf numFmtId="0" fontId="0" fillId="0" borderId="16"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0" xfId="0" applyFont="1" applyAlignment="1" applyProtection="1">
      <alignment wrapText="1"/>
      <protection locked="0"/>
    </xf>
    <xf numFmtId="0" fontId="14" fillId="0" borderId="11" xfId="0" applyFont="1" applyBorder="1" applyAlignment="1" applyProtection="1">
      <alignment vertical="center" wrapText="1"/>
      <protection locked="0"/>
    </xf>
    <xf numFmtId="0" fontId="0" fillId="0" borderId="14" xfId="0" applyFont="1" applyBorder="1" applyAlignment="1" applyProtection="1">
      <alignment horizontal="center" wrapText="1"/>
      <protection locked="0"/>
    </xf>
    <xf numFmtId="3" fontId="0" fillId="0" borderId="14" xfId="0" applyNumberFormat="1" applyFont="1" applyBorder="1" applyAlignment="1" applyProtection="1">
      <alignment wrapText="1"/>
      <protection locked="0"/>
    </xf>
    <xf numFmtId="6" fontId="0" fillId="0" borderId="14" xfId="0" applyNumberFormat="1" applyFont="1" applyBorder="1" applyAlignment="1" applyProtection="1">
      <alignment wrapText="1"/>
      <protection locked="0"/>
    </xf>
    <xf numFmtId="6" fontId="0" fillId="0" borderId="10" xfId="0" applyNumberFormat="1" applyFont="1" applyBorder="1" applyAlignment="1" applyProtection="1">
      <alignment wrapText="1"/>
      <protection locked="0"/>
    </xf>
    <xf numFmtId="0" fontId="13" fillId="0" borderId="11" xfId="0" applyFont="1" applyBorder="1" applyAlignment="1" applyProtection="1">
      <alignment vertical="center" wrapText="1"/>
      <protection/>
    </xf>
    <xf numFmtId="0" fontId="0" fillId="0" borderId="17" xfId="0" applyBorder="1" applyAlignment="1" applyProtection="1">
      <alignment/>
      <protection locked="0"/>
    </xf>
    <xf numFmtId="14" fontId="5" fillId="0" borderId="11" xfId="0" applyNumberFormat="1" applyFont="1" applyBorder="1" applyAlignment="1" applyProtection="1">
      <alignment/>
      <protection locked="0"/>
    </xf>
    <xf numFmtId="6" fontId="0" fillId="34" borderId="12" xfId="0" applyNumberFormat="1" applyFill="1" applyBorder="1" applyAlignment="1" applyProtection="1">
      <alignment/>
      <protection/>
    </xf>
    <xf numFmtId="0" fontId="0" fillId="34" borderId="12" xfId="0" applyFill="1" applyBorder="1" applyAlignment="1" applyProtection="1">
      <alignment/>
      <protection/>
    </xf>
    <xf numFmtId="0" fontId="13" fillId="0" borderId="11" xfId="0" applyFont="1" applyBorder="1" applyAlignment="1" applyProtection="1">
      <alignment/>
      <protection/>
    </xf>
    <xf numFmtId="0" fontId="12" fillId="0" borderId="18" xfId="0" applyFont="1" applyBorder="1" applyAlignment="1" applyProtection="1">
      <alignment/>
      <protection locked="0"/>
    </xf>
    <xf numFmtId="6" fontId="0" fillId="0" borderId="12" xfId="0" applyNumberFormat="1" applyFill="1" applyBorder="1" applyAlignment="1" applyProtection="1">
      <alignment/>
      <protection locked="0"/>
    </xf>
    <xf numFmtId="0" fontId="0" fillId="0" borderId="19" xfId="0" applyBorder="1" applyAlignment="1" applyProtection="1">
      <alignment horizontal="left" wrapText="1"/>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14" xfId="0" applyFont="1" applyBorder="1" applyAlignment="1" applyProtection="1">
      <alignment/>
      <protection/>
    </xf>
    <xf numFmtId="0" fontId="0" fillId="0" borderId="14" xfId="0" applyFont="1" applyBorder="1" applyAlignment="1" applyProtection="1">
      <alignment horizontal="left"/>
      <protection/>
    </xf>
    <xf numFmtId="0" fontId="0" fillId="0" borderId="20" xfId="0" applyBorder="1" applyAlignment="1" applyProtection="1">
      <alignment horizontal="left" wrapText="1"/>
      <protection/>
    </xf>
    <xf numFmtId="0" fontId="0" fillId="0" borderId="19" xfId="0" applyBorder="1" applyAlignment="1" applyProtection="1">
      <alignment horizontal="center" wrapText="1"/>
      <protection/>
    </xf>
    <xf numFmtId="0" fontId="0" fillId="0" borderId="21" xfId="0" applyBorder="1" applyAlignment="1" applyProtection="1">
      <alignment horizontal="left" wrapText="1"/>
      <protection/>
    </xf>
    <xf numFmtId="0" fontId="0" fillId="0" borderId="16" xfId="0" applyFont="1" applyBorder="1" applyAlignment="1" applyProtection="1">
      <alignment horizontal="left"/>
      <protection/>
    </xf>
    <xf numFmtId="0" fontId="0" fillId="0" borderId="17"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10" xfId="0" applyFont="1" applyBorder="1" applyAlignment="1" applyProtection="1">
      <alignment horizontal="left"/>
      <protection/>
    </xf>
    <xf numFmtId="0" fontId="0" fillId="0" borderId="22" xfId="0" applyFont="1" applyBorder="1" applyAlignment="1" applyProtection="1">
      <alignment/>
      <protection/>
    </xf>
    <xf numFmtId="0" fontId="0" fillId="0" borderId="19" xfId="0" applyFont="1" applyBorder="1" applyAlignment="1" applyProtection="1">
      <alignment/>
      <protection/>
    </xf>
    <xf numFmtId="0" fontId="0" fillId="0" borderId="19" xfId="0" applyFont="1" applyBorder="1" applyAlignment="1" applyProtection="1">
      <alignment horizontal="left"/>
      <protection/>
    </xf>
    <xf numFmtId="0" fontId="0" fillId="0" borderId="20" xfId="0" applyFont="1" applyBorder="1" applyAlignment="1" applyProtection="1">
      <alignment horizontal="left"/>
      <protection/>
    </xf>
    <xf numFmtId="0" fontId="0" fillId="0" borderId="21" xfId="0" applyFont="1" applyBorder="1" applyAlignment="1" applyProtection="1">
      <alignment horizontal="left"/>
      <protection/>
    </xf>
    <xf numFmtId="0" fontId="0" fillId="0" borderId="13" xfId="0" applyFont="1" applyBorder="1" applyAlignment="1" applyProtection="1">
      <alignment/>
      <protection/>
    </xf>
    <xf numFmtId="0" fontId="0" fillId="0" borderId="12" xfId="0" applyFont="1" applyBorder="1" applyAlignment="1" applyProtection="1">
      <alignment/>
      <protection/>
    </xf>
    <xf numFmtId="6" fontId="0" fillId="0" borderId="0" xfId="0" applyNumberFormat="1" applyFont="1" applyFill="1" applyBorder="1" applyAlignment="1" applyProtection="1">
      <alignment horizontal="centerContinuous"/>
      <protection/>
    </xf>
    <xf numFmtId="0" fontId="4" fillId="0" borderId="23" xfId="0" applyFont="1" applyBorder="1" applyAlignment="1" applyProtection="1">
      <alignment/>
      <protection/>
    </xf>
    <xf numFmtId="0" fontId="4" fillId="0" borderId="18" xfId="0" applyFont="1" applyBorder="1" applyAlignment="1" applyProtection="1">
      <alignment/>
      <protection/>
    </xf>
    <xf numFmtId="0" fontId="4" fillId="0" borderId="24" xfId="0" applyFont="1" applyBorder="1" applyAlignment="1" applyProtection="1">
      <alignment/>
      <protection/>
    </xf>
    <xf numFmtId="0" fontId="4" fillId="0" borderId="0" xfId="0" applyFont="1" applyAlignment="1" applyProtection="1">
      <alignment/>
      <protection/>
    </xf>
    <xf numFmtId="0" fontId="0" fillId="0" borderId="11" xfId="0" applyBorder="1" applyAlignment="1" applyProtection="1">
      <alignment/>
      <protection/>
    </xf>
    <xf numFmtId="0" fontId="0" fillId="0" borderId="14" xfId="0" applyBorder="1" applyAlignment="1" applyProtection="1">
      <alignment/>
      <protection/>
    </xf>
    <xf numFmtId="0" fontId="0" fillId="0" borderId="10" xfId="0" applyBorder="1" applyAlignment="1" applyProtection="1">
      <alignment/>
      <protection/>
    </xf>
    <xf numFmtId="3" fontId="0" fillId="33" borderId="19"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0" fontId="12" fillId="33" borderId="11" xfId="0" applyFont="1" applyFill="1" applyBorder="1" applyAlignment="1" applyProtection="1">
      <alignment vertical="center" wrapText="1"/>
      <protection locked="0"/>
    </xf>
    <xf numFmtId="6" fontId="0" fillId="33" borderId="14" xfId="0" applyNumberFormat="1" applyFont="1" applyFill="1" applyBorder="1" applyAlignment="1" applyProtection="1">
      <alignment/>
      <protection locked="0"/>
    </xf>
    <xf numFmtId="0" fontId="1" fillId="0" borderId="15" xfId="0" applyFont="1" applyBorder="1" applyAlignment="1" applyProtection="1">
      <alignment/>
      <protection/>
    </xf>
    <xf numFmtId="0" fontId="0" fillId="0" borderId="24" xfId="0" applyBorder="1" applyAlignment="1" applyProtection="1">
      <alignment/>
      <protection/>
    </xf>
    <xf numFmtId="0" fontId="5" fillId="34" borderId="24" xfId="0" applyFont="1" applyFill="1" applyBorder="1" applyAlignment="1" applyProtection="1">
      <alignment/>
      <protection/>
    </xf>
    <xf numFmtId="0" fontId="0" fillId="0" borderId="0" xfId="0" applyAlignment="1" applyProtection="1">
      <alignment/>
      <protection/>
    </xf>
    <xf numFmtId="0" fontId="0" fillId="0" borderId="12" xfId="0" applyBorder="1" applyAlignment="1" applyProtection="1">
      <alignment horizontal="right"/>
      <protection/>
    </xf>
    <xf numFmtId="0" fontId="5" fillId="34" borderId="10" xfId="0" applyFont="1" applyFill="1" applyBorder="1" applyAlignment="1" applyProtection="1">
      <alignment/>
      <protection/>
    </xf>
    <xf numFmtId="0" fontId="5" fillId="0" borderId="10" xfId="0" applyFont="1" applyBorder="1" applyAlignment="1" applyProtection="1">
      <alignment/>
      <protection/>
    </xf>
    <xf numFmtId="0" fontId="0" fillId="0" borderId="10" xfId="0" applyBorder="1" applyAlignment="1" applyProtection="1">
      <alignment wrapText="1"/>
      <protection/>
    </xf>
    <xf numFmtId="0" fontId="5" fillId="0" borderId="10" xfId="0" applyFont="1" applyBorder="1" applyAlignment="1" applyProtection="1">
      <alignment horizontal="center"/>
      <protection/>
    </xf>
    <xf numFmtId="0" fontId="1" fillId="0" borderId="11" xfId="0" applyFont="1" applyBorder="1" applyAlignment="1" applyProtection="1">
      <alignment vertical="center"/>
      <protection/>
    </xf>
    <xf numFmtId="0" fontId="5" fillId="0" borderId="14" xfId="0" applyFont="1" applyBorder="1" applyAlignment="1" applyProtection="1">
      <alignment/>
      <protection/>
    </xf>
    <xf numFmtId="0" fontId="0" fillId="0" borderId="11" xfId="0" applyBorder="1" applyAlignment="1" applyProtection="1">
      <alignment horizontal="right"/>
      <protection/>
    </xf>
    <xf numFmtId="0" fontId="5" fillId="34" borderId="11" xfId="0" applyFont="1" applyFill="1" applyBorder="1" applyAlignment="1" applyProtection="1">
      <alignment/>
      <protection/>
    </xf>
    <xf numFmtId="0" fontId="5" fillId="34" borderId="12" xfId="0" applyFont="1" applyFill="1" applyBorder="1" applyAlignment="1" applyProtection="1">
      <alignment/>
      <protection/>
    </xf>
    <xf numFmtId="0" fontId="0" fillId="0" borderId="11" xfId="0" applyBorder="1" applyAlignment="1" applyProtection="1">
      <alignment wrapText="1"/>
      <protection/>
    </xf>
    <xf numFmtId="0" fontId="5" fillId="0" borderId="0" xfId="0" applyFont="1" applyAlignment="1" applyProtection="1">
      <alignment/>
      <protection/>
    </xf>
    <xf numFmtId="0" fontId="9" fillId="0" borderId="0" xfId="0" applyFont="1" applyBorder="1" applyAlignment="1" applyProtection="1">
      <alignment horizontal="center"/>
      <protection/>
    </xf>
    <xf numFmtId="0" fontId="9" fillId="0" borderId="0" xfId="0" applyFont="1" applyAlignment="1" applyProtection="1">
      <alignment/>
      <protection/>
    </xf>
    <xf numFmtId="0" fontId="9" fillId="0" borderId="0" xfId="0" applyFont="1" applyAlignment="1" applyProtection="1">
      <alignment horizontal="right"/>
      <protection/>
    </xf>
    <xf numFmtId="0" fontId="10" fillId="0" borderId="0" xfId="0" applyFont="1" applyAlignment="1" applyProtection="1">
      <alignment/>
      <protection/>
    </xf>
    <xf numFmtId="0" fontId="9" fillId="0" borderId="20" xfId="0" applyFont="1" applyBorder="1" applyAlignment="1" applyProtection="1">
      <alignment/>
      <protection/>
    </xf>
    <xf numFmtId="0" fontId="9" fillId="0" borderId="19" xfId="0" applyFont="1" applyBorder="1" applyAlignment="1" applyProtection="1">
      <alignment/>
      <protection/>
    </xf>
    <xf numFmtId="0" fontId="9" fillId="0" borderId="21" xfId="0" applyFont="1" applyBorder="1" applyAlignment="1" applyProtection="1">
      <alignment/>
      <protection/>
    </xf>
    <xf numFmtId="0" fontId="10" fillId="0" borderId="18" xfId="0" applyFont="1" applyBorder="1" applyAlignment="1" applyProtection="1">
      <alignment horizontal="centerContinuous"/>
      <protection/>
    </xf>
    <xf numFmtId="0" fontId="9" fillId="0" borderId="18" xfId="0" applyFont="1" applyBorder="1" applyAlignment="1" applyProtection="1">
      <alignment horizontal="centerContinuous"/>
      <protection/>
    </xf>
    <xf numFmtId="0" fontId="9" fillId="0" borderId="24" xfId="0" applyFont="1" applyBorder="1" applyAlignment="1" applyProtection="1">
      <alignment horizontal="centerContinuous"/>
      <protection/>
    </xf>
    <xf numFmtId="0" fontId="9" fillId="0" borderId="16" xfId="0" applyFont="1" applyBorder="1" applyAlignment="1" applyProtection="1">
      <alignment/>
      <protection/>
    </xf>
    <xf numFmtId="0" fontId="9" fillId="0" borderId="17" xfId="0" applyFont="1" applyBorder="1" applyAlignment="1" applyProtection="1">
      <alignment/>
      <protection/>
    </xf>
    <xf numFmtId="0" fontId="9" fillId="0" borderId="14" xfId="0" applyFont="1" applyBorder="1" applyAlignment="1" applyProtection="1">
      <alignment horizontal="centerContinuous"/>
      <protection/>
    </xf>
    <xf numFmtId="0" fontId="9" fillId="0" borderId="10" xfId="0" applyFont="1" applyBorder="1" applyAlignment="1" applyProtection="1">
      <alignment horizontal="centerContinuous"/>
      <protection/>
    </xf>
    <xf numFmtId="0" fontId="9" fillId="0" borderId="14" xfId="0" applyFont="1" applyBorder="1" applyAlignment="1" applyProtection="1">
      <alignment/>
      <protection/>
    </xf>
    <xf numFmtId="0" fontId="9" fillId="0" borderId="11" xfId="0" applyFont="1" applyBorder="1" applyAlignment="1" applyProtection="1">
      <alignment horizontal="centerContinuous"/>
      <protection/>
    </xf>
    <xf numFmtId="0" fontId="9" fillId="0" borderId="10" xfId="0" applyFont="1" applyBorder="1" applyAlignment="1" applyProtection="1">
      <alignment horizontal="center"/>
      <protection/>
    </xf>
    <xf numFmtId="0" fontId="9" fillId="0" borderId="11" xfId="0" applyFont="1" applyBorder="1" applyAlignment="1" applyProtection="1">
      <alignment/>
      <protection/>
    </xf>
    <xf numFmtId="0" fontId="9" fillId="0" borderId="10" xfId="0" applyFont="1" applyBorder="1" applyAlignment="1" applyProtection="1">
      <alignment/>
      <protection/>
    </xf>
    <xf numFmtId="0" fontId="10" fillId="0" borderId="11" xfId="0" applyFont="1" applyBorder="1" applyAlignment="1" applyProtection="1">
      <alignment horizontal="centerContinuous" vertical="center"/>
      <protection/>
    </xf>
    <xf numFmtId="0" fontId="9" fillId="0" borderId="11" xfId="0" applyFont="1" applyBorder="1" applyAlignment="1" applyProtection="1">
      <alignment vertical="center"/>
      <protection/>
    </xf>
    <xf numFmtId="0" fontId="9" fillId="0" borderId="0" xfId="0" applyFont="1" applyBorder="1" applyAlignment="1" applyProtection="1">
      <alignment/>
      <protection/>
    </xf>
    <xf numFmtId="0" fontId="9" fillId="0" borderId="14" xfId="0" applyFont="1" applyBorder="1" applyAlignment="1" applyProtection="1">
      <alignment vertical="center"/>
      <protection/>
    </xf>
    <xf numFmtId="0" fontId="9" fillId="0" borderId="10" xfId="0" applyFont="1" applyBorder="1" applyAlignment="1" applyProtection="1">
      <alignment vertical="center"/>
      <protection/>
    </xf>
    <xf numFmtId="0" fontId="9" fillId="0" borderId="16"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0" xfId="0" applyFont="1" applyAlignment="1" applyProtection="1">
      <alignment horizontal="left"/>
      <protection/>
    </xf>
    <xf numFmtId="0" fontId="9" fillId="0" borderId="0" xfId="0" applyFont="1" applyAlignment="1" applyProtection="1">
      <alignment horizontal="center"/>
      <protection/>
    </xf>
    <xf numFmtId="0" fontId="9" fillId="0" borderId="0" xfId="0" applyFont="1" applyAlignment="1" applyProtection="1">
      <alignment vertical="center"/>
      <protection/>
    </xf>
    <xf numFmtId="0" fontId="9" fillId="0" borderId="20" xfId="0" applyFont="1" applyBorder="1" applyAlignment="1" applyProtection="1">
      <alignment vertical="center"/>
      <protection/>
    </xf>
    <xf numFmtId="0" fontId="9" fillId="0" borderId="19" xfId="0" applyFont="1" applyBorder="1" applyAlignment="1" applyProtection="1">
      <alignment vertical="center"/>
      <protection/>
    </xf>
    <xf numFmtId="0" fontId="9" fillId="0" borderId="21" xfId="0" applyFont="1" applyBorder="1" applyAlignment="1" applyProtection="1">
      <alignment vertical="center"/>
      <protection/>
    </xf>
    <xf numFmtId="0" fontId="9" fillId="0" borderId="17" xfId="0" applyFont="1" applyBorder="1" applyAlignment="1" applyProtection="1">
      <alignment vertical="center"/>
      <protection/>
    </xf>
    <xf numFmtId="0" fontId="9" fillId="0" borderId="12" xfId="0" applyFont="1" applyBorder="1" applyAlignment="1" applyProtection="1">
      <alignment vertical="center"/>
      <protection/>
    </xf>
    <xf numFmtId="164" fontId="9" fillId="0" borderId="14" xfId="0" applyNumberFormat="1" applyFont="1" applyBorder="1" applyAlignment="1" applyProtection="1">
      <alignment horizontal="right" vertical="center"/>
      <protection/>
    </xf>
    <xf numFmtId="164" fontId="9" fillId="0" borderId="10" xfId="0" applyNumberFormat="1" applyFont="1" applyBorder="1" applyAlignment="1" applyProtection="1">
      <alignment horizontal="left" vertical="center"/>
      <protection/>
    </xf>
    <xf numFmtId="164" fontId="9" fillId="0" borderId="14" xfId="0" applyNumberFormat="1" applyFont="1" applyBorder="1" applyAlignment="1" applyProtection="1">
      <alignment vertical="center"/>
      <protection/>
    </xf>
    <xf numFmtId="0" fontId="11" fillId="0" borderId="16" xfId="0" applyFont="1" applyBorder="1" applyAlignment="1" applyProtection="1">
      <alignment/>
      <protection/>
    </xf>
    <xf numFmtId="0" fontId="9" fillId="0" borderId="0" xfId="0" applyFont="1" applyAlignment="1" applyProtection="1" quotePrefix="1">
      <alignment horizontal="right"/>
      <protection/>
    </xf>
    <xf numFmtId="0" fontId="9" fillId="0" borderId="14" xfId="0" applyFont="1" applyBorder="1" applyAlignment="1" applyProtection="1">
      <alignment horizontal="center"/>
      <protection/>
    </xf>
    <xf numFmtId="0" fontId="9" fillId="0" borderId="0" xfId="0" applyFont="1" applyBorder="1" applyAlignment="1" applyProtection="1" quotePrefix="1">
      <alignment horizontal="right" vertical="top"/>
      <protection/>
    </xf>
    <xf numFmtId="0" fontId="9" fillId="0" borderId="0" xfId="0" applyFont="1" applyBorder="1" applyAlignment="1" applyProtection="1">
      <alignment vertical="top"/>
      <protection/>
    </xf>
    <xf numFmtId="0" fontId="9" fillId="0" borderId="17" xfId="0" applyFont="1" applyBorder="1" applyAlignment="1" applyProtection="1">
      <alignment vertical="top"/>
      <protection/>
    </xf>
    <xf numFmtId="0" fontId="9" fillId="0" borderId="11" xfId="0" applyFont="1" applyBorder="1" applyAlignment="1" applyProtection="1">
      <alignment vertical="top"/>
      <protection/>
    </xf>
    <xf numFmtId="0" fontId="9" fillId="0" borderId="14" xfId="0" applyFont="1" applyBorder="1" applyAlignment="1" applyProtection="1">
      <alignment vertical="top"/>
      <protection/>
    </xf>
    <xf numFmtId="0" fontId="9" fillId="0" borderId="0" xfId="0" applyFont="1" applyAlignment="1" applyProtection="1">
      <alignment vertical="top"/>
      <protection/>
    </xf>
    <xf numFmtId="0" fontId="9" fillId="0" borderId="16" xfId="0" applyFont="1" applyBorder="1" applyAlignment="1" applyProtection="1">
      <alignment vertical="top"/>
      <protection/>
    </xf>
    <xf numFmtId="0" fontId="9" fillId="0" borderId="14" xfId="0" applyFont="1" applyBorder="1" applyAlignment="1" applyProtection="1" quotePrefix="1">
      <alignment horizontal="right" vertical="top"/>
      <protection/>
    </xf>
    <xf numFmtId="0" fontId="9" fillId="0" borderId="10" xfId="0" applyFont="1" applyBorder="1" applyAlignment="1" applyProtection="1">
      <alignment vertical="top"/>
      <protection/>
    </xf>
    <xf numFmtId="0" fontId="11" fillId="0" borderId="23" xfId="0" applyFont="1" applyBorder="1" applyAlignment="1" applyProtection="1">
      <alignment horizontal="centerContinuous"/>
      <protection/>
    </xf>
    <xf numFmtId="0" fontId="11" fillId="0" borderId="18" xfId="0" applyFont="1" applyBorder="1" applyAlignment="1" applyProtection="1">
      <alignment horizontal="centerContinuous"/>
      <protection/>
    </xf>
    <xf numFmtId="0" fontId="11" fillId="0" borderId="24" xfId="0" applyFont="1" applyBorder="1" applyAlignment="1" applyProtection="1">
      <alignment horizontal="centerContinuous"/>
      <protection/>
    </xf>
    <xf numFmtId="0" fontId="11" fillId="0" borderId="20" xfId="0" applyFont="1" applyBorder="1" applyAlignment="1" applyProtection="1">
      <alignment horizontal="left"/>
      <protection/>
    </xf>
    <xf numFmtId="0" fontId="11" fillId="0" borderId="10" xfId="0" applyFont="1" applyBorder="1" applyAlignment="1" applyProtection="1">
      <alignment horizontal="left"/>
      <protection/>
    </xf>
    <xf numFmtId="0" fontId="9" fillId="33" borderId="11" xfId="0" applyFont="1" applyFill="1" applyBorder="1" applyAlignment="1" applyProtection="1">
      <alignment horizontal="centerContinuous"/>
      <protection/>
    </xf>
    <xf numFmtId="0" fontId="9" fillId="33" borderId="14" xfId="0" applyFont="1" applyFill="1" applyBorder="1" applyAlignment="1" applyProtection="1">
      <alignment horizontal="centerContinuous"/>
      <protection/>
    </xf>
    <xf numFmtId="0" fontId="9" fillId="33" borderId="10" xfId="0" applyFont="1" applyFill="1" applyBorder="1" applyAlignment="1" applyProtection="1">
      <alignment horizontal="centerContinuous"/>
      <protection/>
    </xf>
    <xf numFmtId="0" fontId="9" fillId="0" borderId="12" xfId="0" applyFont="1" applyBorder="1" applyAlignment="1" applyProtection="1">
      <alignment horizontal="center"/>
      <protection/>
    </xf>
    <xf numFmtId="0" fontId="9" fillId="0" borderId="23" xfId="0" applyFont="1" applyBorder="1" applyAlignment="1" applyProtection="1">
      <alignment/>
      <protection/>
    </xf>
    <xf numFmtId="0" fontId="9" fillId="0" borderId="18" xfId="0" applyFont="1" applyBorder="1" applyAlignment="1" applyProtection="1">
      <alignment/>
      <protection/>
    </xf>
    <xf numFmtId="0" fontId="9" fillId="35" borderId="23" xfId="0" applyFont="1" applyFill="1" applyBorder="1" applyAlignment="1" applyProtection="1">
      <alignment horizontal="center"/>
      <protection/>
    </xf>
    <xf numFmtId="0" fontId="9" fillId="35" borderId="18" xfId="0" applyFont="1" applyFill="1" applyBorder="1" applyAlignment="1" applyProtection="1">
      <alignment horizontal="center"/>
      <protection/>
    </xf>
    <xf numFmtId="0" fontId="9" fillId="35" borderId="24" xfId="0" applyFont="1" applyFill="1" applyBorder="1" applyAlignment="1" applyProtection="1">
      <alignment horizontal="center"/>
      <protection/>
    </xf>
    <xf numFmtId="0" fontId="9" fillId="0" borderId="23" xfId="0" applyFont="1" applyBorder="1" applyAlignment="1" applyProtection="1">
      <alignment horizontal="right"/>
      <protection/>
    </xf>
    <xf numFmtId="0" fontId="9" fillId="0" borderId="24" xfId="0" applyFont="1" applyBorder="1" applyAlignment="1" applyProtection="1">
      <alignment horizontal="right"/>
      <protection/>
    </xf>
    <xf numFmtId="1" fontId="9" fillId="0" borderId="15" xfId="0" applyNumberFormat="1" applyFont="1" applyBorder="1" applyAlignment="1" applyProtection="1">
      <alignment horizontal="right"/>
      <protection/>
    </xf>
    <xf numFmtId="0" fontId="9" fillId="0" borderId="16" xfId="0" applyFont="1" applyBorder="1" applyAlignment="1" applyProtection="1">
      <alignment horizontal="left"/>
      <protection/>
    </xf>
    <xf numFmtId="0" fontId="9" fillId="0" borderId="17" xfId="0" applyFont="1" applyBorder="1" applyAlignment="1" applyProtection="1">
      <alignment horizontal="right"/>
      <protection/>
    </xf>
    <xf numFmtId="0" fontId="9" fillId="0" borderId="11" xfId="0" applyFont="1" applyBorder="1" applyAlignment="1" applyProtection="1">
      <alignment horizontal="left"/>
      <protection/>
    </xf>
    <xf numFmtId="14" fontId="9" fillId="0" borderId="23" xfId="0" applyNumberFormat="1" applyFont="1" applyBorder="1" applyAlignment="1" applyProtection="1">
      <alignment horizontal="right"/>
      <protection/>
    </xf>
    <xf numFmtId="14" fontId="9" fillId="0" borderId="24" xfId="0" applyNumberFormat="1" applyFont="1" applyBorder="1" applyAlignment="1" applyProtection="1">
      <alignment horizontal="right"/>
      <protection/>
    </xf>
    <xf numFmtId="0" fontId="9" fillId="0" borderId="23" xfId="0" applyFont="1" applyBorder="1" applyAlignment="1" applyProtection="1">
      <alignment horizontal="left"/>
      <protection/>
    </xf>
    <xf numFmtId="0" fontId="9" fillId="0" borderId="18" xfId="0" applyFont="1" applyBorder="1" applyAlignment="1" applyProtection="1">
      <alignment horizontal="left"/>
      <protection/>
    </xf>
    <xf numFmtId="0" fontId="9" fillId="0" borderId="24" xfId="0" applyFont="1" applyBorder="1" applyAlignment="1" applyProtection="1">
      <alignment/>
      <protection/>
    </xf>
    <xf numFmtId="1" fontId="9" fillId="0" borderId="12" xfId="0" applyNumberFormat="1" applyFont="1" applyBorder="1" applyAlignment="1" applyProtection="1">
      <alignment/>
      <protection/>
    </xf>
    <xf numFmtId="0" fontId="9" fillId="0" borderId="14" xfId="0" applyFont="1" applyBorder="1" applyAlignment="1" applyProtection="1" quotePrefix="1">
      <alignment/>
      <protection/>
    </xf>
    <xf numFmtId="0" fontId="9" fillId="0" borderId="12" xfId="0" applyFont="1" applyBorder="1" applyAlignment="1" applyProtection="1">
      <alignment/>
      <protection/>
    </xf>
    <xf numFmtId="0" fontId="11" fillId="0" borderId="23" xfId="0" applyFont="1" applyBorder="1" applyAlignment="1" applyProtection="1">
      <alignment/>
      <protection/>
    </xf>
    <xf numFmtId="0" fontId="9" fillId="0" borderId="15" xfId="0" applyFont="1" applyBorder="1" applyAlignment="1" applyProtection="1">
      <alignment/>
      <protection/>
    </xf>
    <xf numFmtId="0" fontId="10" fillId="0" borderId="18" xfId="0" applyFont="1" applyBorder="1" applyAlignment="1" applyProtection="1">
      <alignment horizontal="centerContinuous"/>
      <protection/>
    </xf>
    <xf numFmtId="0" fontId="10" fillId="0" borderId="24" xfId="0" applyFont="1" applyBorder="1" applyAlignment="1" applyProtection="1">
      <alignment horizontal="centerContinuous"/>
      <protection/>
    </xf>
    <xf numFmtId="0" fontId="9" fillId="0" borderId="24" xfId="0" applyFont="1" applyBorder="1" applyAlignment="1" applyProtection="1">
      <alignment horizontal="center"/>
      <protection/>
    </xf>
    <xf numFmtId="165" fontId="9" fillId="0" borderId="14" xfId="0" applyNumberFormat="1" applyFont="1" applyBorder="1" applyAlignment="1" applyProtection="1">
      <alignment/>
      <protection/>
    </xf>
    <xf numFmtId="0" fontId="9" fillId="0" borderId="11" xfId="0" applyFont="1" applyBorder="1" applyAlignment="1" applyProtection="1" quotePrefix="1">
      <alignment/>
      <protection/>
    </xf>
    <xf numFmtId="0" fontId="9" fillId="0" borderId="15" xfId="0" applyFont="1" applyBorder="1" applyAlignment="1" applyProtection="1">
      <alignment horizontal="center"/>
      <protection/>
    </xf>
    <xf numFmtId="0" fontId="9" fillId="0" borderId="0" xfId="0" applyFont="1" applyAlignment="1" applyProtection="1">
      <alignment horizontal="centerContinuous"/>
      <protection/>
    </xf>
    <xf numFmtId="0" fontId="1" fillId="0" borderId="20"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0" xfId="0" applyFont="1" applyAlignment="1" applyProtection="1">
      <alignment/>
      <protection/>
    </xf>
    <xf numFmtId="0" fontId="0" fillId="0" borderId="16" xfId="0" applyFont="1" applyBorder="1" applyAlignment="1" applyProtection="1">
      <alignment/>
      <protection/>
    </xf>
    <xf numFmtId="0" fontId="0" fillId="0" borderId="11" xfId="0" applyFont="1" applyBorder="1" applyAlignment="1" applyProtection="1">
      <alignment/>
      <protection/>
    </xf>
    <xf numFmtId="0" fontId="0" fillId="0" borderId="10" xfId="0" applyFont="1" applyBorder="1" applyAlignment="1" applyProtection="1">
      <alignment/>
      <protection/>
    </xf>
    <xf numFmtId="0" fontId="1" fillId="0" borderId="11" xfId="0" applyFont="1" applyBorder="1" applyAlignment="1" applyProtection="1">
      <alignment/>
      <protection/>
    </xf>
    <xf numFmtId="0" fontId="4" fillId="0" borderId="11" xfId="0" applyFont="1" applyBorder="1" applyAlignment="1" applyProtection="1">
      <alignment vertical="center"/>
      <protection/>
    </xf>
    <xf numFmtId="0" fontId="0" fillId="0" borderId="14" xfId="0" applyFont="1" applyBorder="1" applyAlignment="1" applyProtection="1">
      <alignment vertical="center"/>
      <protection/>
    </xf>
    <xf numFmtId="0" fontId="4" fillId="0" borderId="14" xfId="0" applyFont="1" applyBorder="1" applyAlignment="1" applyProtection="1">
      <alignment vertical="center"/>
      <protection/>
    </xf>
    <xf numFmtId="0" fontId="0" fillId="0" borderId="11" xfId="0" applyFont="1" applyBorder="1" applyAlignment="1" applyProtection="1">
      <alignment horizontal="center"/>
      <protection/>
    </xf>
    <xf numFmtId="0" fontId="0" fillId="0" borderId="12"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16" xfId="0" applyFont="1" applyBorder="1" applyAlignment="1" applyProtection="1">
      <alignment horizontal="center" wrapText="1"/>
      <protection/>
    </xf>
    <xf numFmtId="0" fontId="0" fillId="0" borderId="13" xfId="0" applyFont="1" applyBorder="1" applyAlignment="1" applyProtection="1">
      <alignment horizontal="center" wrapText="1"/>
      <protection/>
    </xf>
    <xf numFmtId="0" fontId="1" fillId="0" borderId="11" xfId="0" applyFont="1" applyBorder="1" applyAlignment="1" applyProtection="1">
      <alignment horizontal="center"/>
      <protection/>
    </xf>
    <xf numFmtId="0" fontId="0" fillId="0" borderId="11" xfId="0" applyFont="1" applyBorder="1" applyAlignment="1" applyProtection="1">
      <alignment vertical="center" wrapText="1"/>
      <protection/>
    </xf>
    <xf numFmtId="6" fontId="0" fillId="0" borderId="11" xfId="0" applyNumberFormat="1" applyFont="1" applyBorder="1" applyAlignment="1" applyProtection="1">
      <alignment/>
      <protection/>
    </xf>
    <xf numFmtId="6" fontId="0" fillId="0" borderId="12" xfId="0" applyNumberFormat="1" applyFont="1" applyBorder="1" applyAlignment="1" applyProtection="1">
      <alignment/>
      <protection/>
    </xf>
    <xf numFmtId="0" fontId="0" fillId="34" borderId="11" xfId="0" applyFont="1" applyFill="1" applyBorder="1" applyAlignment="1" applyProtection="1">
      <alignment/>
      <protection/>
    </xf>
    <xf numFmtId="0" fontId="0" fillId="34" borderId="12" xfId="0" applyFont="1" applyFill="1" applyBorder="1" applyAlignment="1" applyProtection="1">
      <alignment/>
      <protection/>
    </xf>
    <xf numFmtId="0" fontId="0" fillId="0" borderId="0" xfId="0" applyFont="1" applyBorder="1" applyAlignment="1" applyProtection="1">
      <alignment horizontal="centerContinuous" vertical="center" wrapText="1"/>
      <protection/>
    </xf>
    <xf numFmtId="0" fontId="0" fillId="0" borderId="0" xfId="0" applyFont="1" applyBorder="1" applyAlignment="1" applyProtection="1">
      <alignment horizontal="centerContinuous"/>
      <protection/>
    </xf>
    <xf numFmtId="3" fontId="0" fillId="0" borderId="0" xfId="0" applyNumberFormat="1" applyFont="1" applyBorder="1" applyAlignment="1" applyProtection="1">
      <alignment horizontal="centerContinuous"/>
      <protection/>
    </xf>
    <xf numFmtId="6" fontId="0" fillId="0" borderId="0" xfId="0" applyNumberFormat="1" applyFont="1" applyBorder="1" applyAlignment="1" applyProtection="1">
      <alignment horizontal="centerContinuous"/>
      <protection/>
    </xf>
    <xf numFmtId="0" fontId="4" fillId="0" borderId="0" xfId="0" applyFont="1" applyBorder="1" applyAlignment="1" applyProtection="1">
      <alignment vertical="center" wrapText="1"/>
      <protection/>
    </xf>
    <xf numFmtId="0" fontId="0" fillId="0" borderId="0" xfId="0" applyFont="1" applyBorder="1" applyAlignment="1" applyProtection="1">
      <alignment horizontal="center"/>
      <protection/>
    </xf>
    <xf numFmtId="3" fontId="0" fillId="0" borderId="0" xfId="0" applyNumberFormat="1" applyFont="1" applyBorder="1" applyAlignment="1" applyProtection="1">
      <alignment/>
      <protection/>
    </xf>
    <xf numFmtId="6" fontId="0" fillId="0" borderId="0" xfId="0" applyNumberFormat="1" applyFont="1" applyBorder="1" applyAlignment="1" applyProtection="1">
      <alignment/>
      <protection/>
    </xf>
    <xf numFmtId="0" fontId="1" fillId="0" borderId="20" xfId="0" applyFont="1" applyBorder="1" applyAlignment="1" applyProtection="1">
      <alignment/>
      <protection/>
    </xf>
    <xf numFmtId="0" fontId="1" fillId="0" borderId="16" xfId="0" applyFont="1" applyBorder="1" applyAlignment="1" applyProtection="1">
      <alignment/>
      <protection/>
    </xf>
    <xf numFmtId="0" fontId="1" fillId="0" borderId="11" xfId="0" applyFont="1" applyBorder="1" applyAlignment="1" applyProtection="1">
      <alignment/>
      <protection/>
    </xf>
    <xf numFmtId="0" fontId="4" fillId="0" borderId="12" xfId="0" applyFont="1" applyBorder="1" applyAlignment="1" applyProtection="1">
      <alignment vertical="center" wrapText="1"/>
      <protection/>
    </xf>
    <xf numFmtId="3" fontId="0" fillId="0" borderId="15" xfId="0" applyNumberFormat="1" applyFont="1" applyBorder="1" applyAlignment="1" applyProtection="1">
      <alignment/>
      <protection/>
    </xf>
    <xf numFmtId="6" fontId="0" fillId="0" borderId="10" xfId="0" applyNumberFormat="1" applyFont="1" applyBorder="1" applyAlignment="1" applyProtection="1">
      <alignment/>
      <protection/>
    </xf>
    <xf numFmtId="0" fontId="0" fillId="0" borderId="17" xfId="0" applyFont="1" applyBorder="1" applyAlignment="1" applyProtection="1">
      <alignment/>
      <protection/>
    </xf>
    <xf numFmtId="0" fontId="0" fillId="0" borderId="10" xfId="0" applyFont="1" applyBorder="1" applyAlignment="1" applyProtection="1">
      <alignment horizontal="center"/>
      <protection/>
    </xf>
    <xf numFmtId="0" fontId="1" fillId="0" borderId="13" xfId="0" applyFont="1" applyBorder="1" applyAlignment="1" applyProtection="1">
      <alignment horizontal="center"/>
      <protection/>
    </xf>
    <xf numFmtId="0" fontId="0" fillId="0" borderId="17" xfId="0" applyFont="1" applyBorder="1" applyAlignment="1" applyProtection="1">
      <alignment horizontal="center" wrapText="1"/>
      <protection/>
    </xf>
    <xf numFmtId="0" fontId="1" fillId="0" borderId="12" xfId="0" applyFont="1" applyBorder="1" applyAlignment="1" applyProtection="1">
      <alignment horizontal="center"/>
      <protection/>
    </xf>
    <xf numFmtId="0" fontId="0" fillId="0" borderId="12" xfId="0" applyFont="1" applyBorder="1" applyAlignment="1" applyProtection="1">
      <alignment vertical="center" wrapText="1"/>
      <protection/>
    </xf>
    <xf numFmtId="3" fontId="0" fillId="0" borderId="12" xfId="0" applyNumberFormat="1" applyFont="1" applyBorder="1" applyAlignment="1" applyProtection="1">
      <alignment/>
      <protection/>
    </xf>
    <xf numFmtId="0" fontId="0" fillId="0" borderId="12" xfId="0" applyFont="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0" fillId="33" borderId="19" xfId="0" applyFont="1" applyFill="1" applyBorder="1" applyAlignment="1" applyProtection="1">
      <alignment horizontal="center"/>
      <protection/>
    </xf>
    <xf numFmtId="6" fontId="0" fillId="33" borderId="19" xfId="0" applyNumberFormat="1" applyFont="1" applyFill="1" applyBorder="1" applyAlignment="1" applyProtection="1">
      <alignment/>
      <protection/>
    </xf>
    <xf numFmtId="6" fontId="0" fillId="33" borderId="19" xfId="44" applyNumberFormat="1" applyFont="1" applyFill="1" applyBorder="1" applyAlignment="1" applyProtection="1">
      <alignment/>
      <protection/>
    </xf>
    <xf numFmtId="6" fontId="0" fillId="33" borderId="21" xfId="0" applyNumberFormat="1" applyFont="1" applyFill="1" applyBorder="1" applyAlignment="1" applyProtection="1">
      <alignment/>
      <protection/>
    </xf>
    <xf numFmtId="0" fontId="12" fillId="33" borderId="16" xfId="0" applyFont="1" applyFill="1" applyBorder="1" applyAlignment="1" applyProtection="1">
      <alignment vertical="center" wrapText="1"/>
      <protection/>
    </xf>
    <xf numFmtId="0" fontId="0" fillId="33" borderId="0" xfId="0" applyFont="1" applyFill="1" applyBorder="1" applyAlignment="1" applyProtection="1">
      <alignment horizontal="center"/>
      <protection/>
    </xf>
    <xf numFmtId="6" fontId="0" fillId="33" borderId="0" xfId="0" applyNumberFormat="1" applyFont="1" applyFill="1" applyBorder="1" applyAlignment="1" applyProtection="1">
      <alignment/>
      <protection/>
    </xf>
    <xf numFmtId="6" fontId="0" fillId="33" borderId="0" xfId="44" applyNumberFormat="1" applyFont="1" applyFill="1" applyBorder="1" applyAlignment="1" applyProtection="1">
      <alignment/>
      <protection/>
    </xf>
    <xf numFmtId="6" fontId="0" fillId="33" borderId="17" xfId="0" applyNumberFormat="1" applyFont="1" applyFill="1" applyBorder="1" applyAlignment="1" applyProtection="1">
      <alignment/>
      <protection/>
    </xf>
    <xf numFmtId="0" fontId="0" fillId="0" borderId="0" xfId="0" applyFont="1" applyFill="1" applyBorder="1" applyAlignment="1" applyProtection="1">
      <alignment horizontal="centerContinuous" vertical="center" wrapText="1"/>
      <protection/>
    </xf>
    <xf numFmtId="0" fontId="0" fillId="0" borderId="0" xfId="0" applyFont="1" applyFill="1" applyBorder="1" applyAlignment="1" applyProtection="1">
      <alignment horizontal="centerContinuous"/>
      <protection/>
    </xf>
    <xf numFmtId="6" fontId="0" fillId="0" borderId="0" xfId="44" applyNumberFormat="1" applyFont="1" applyFill="1" applyBorder="1" applyAlignment="1" applyProtection="1">
      <alignment horizontal="centerContinuous"/>
      <protection/>
    </xf>
    <xf numFmtId="0" fontId="0" fillId="0" borderId="0" xfId="0" applyFont="1" applyFill="1" applyBorder="1" applyAlignment="1" applyProtection="1">
      <alignment/>
      <protection/>
    </xf>
    <xf numFmtId="0" fontId="0" fillId="0" borderId="13" xfId="0" applyFont="1" applyBorder="1" applyAlignment="1" applyProtection="1">
      <alignment horizontal="center"/>
      <protection/>
    </xf>
    <xf numFmtId="0" fontId="0" fillId="0" borderId="0" xfId="0" applyFont="1" applyAlignment="1" applyProtection="1">
      <alignment horizontal="center"/>
      <protection/>
    </xf>
    <xf numFmtId="0" fontId="1" fillId="0" borderId="16" xfId="0" applyFont="1" applyBorder="1" applyAlignment="1" applyProtection="1">
      <alignment horizontal="center"/>
      <protection/>
    </xf>
    <xf numFmtId="0" fontId="1" fillId="0" borderId="11" xfId="0" applyFont="1" applyBorder="1" applyAlignment="1" applyProtection="1">
      <alignment horizontal="center"/>
      <protection/>
    </xf>
    <xf numFmtId="0" fontId="4" fillId="0" borderId="12" xfId="0" applyFont="1" applyBorder="1" applyAlignment="1" applyProtection="1">
      <alignment vertical="center" wrapText="1"/>
      <protection/>
    </xf>
    <xf numFmtId="0" fontId="0" fillId="0" borderId="0" xfId="0" applyFont="1" applyFill="1" applyAlignment="1" applyProtection="1">
      <alignment/>
      <protection/>
    </xf>
    <xf numFmtId="0" fontId="1" fillId="0" borderId="19" xfId="0" applyFont="1" applyBorder="1" applyAlignment="1" applyProtection="1">
      <alignment/>
      <protection/>
    </xf>
    <xf numFmtId="0" fontId="1" fillId="0" borderId="0" xfId="0" applyFont="1" applyAlignment="1" applyProtection="1">
      <alignment/>
      <protection/>
    </xf>
    <xf numFmtId="0" fontId="1" fillId="0" borderId="14" xfId="0" applyFont="1" applyBorder="1" applyAlignment="1" applyProtection="1">
      <alignment/>
      <protection/>
    </xf>
    <xf numFmtId="0" fontId="1" fillId="0" borderId="14" xfId="0" applyFont="1" applyBorder="1" applyAlignment="1" applyProtection="1">
      <alignment vertical="center"/>
      <protection/>
    </xf>
    <xf numFmtId="0" fontId="1" fillId="0" borderId="13" xfId="0" applyFont="1" applyBorder="1" applyAlignment="1" applyProtection="1">
      <alignment horizontal="center" wrapText="1"/>
      <protection/>
    </xf>
    <xf numFmtId="0" fontId="0" fillId="0" borderId="16" xfId="0" applyFont="1" applyBorder="1" applyAlignment="1" applyProtection="1">
      <alignment horizontal="centerContinuous" vertical="center"/>
      <protection/>
    </xf>
    <xf numFmtId="0" fontId="0" fillId="0" borderId="0" xfId="0" applyFont="1" applyAlignment="1" applyProtection="1">
      <alignment horizontal="centerContinuous" vertical="center"/>
      <protection/>
    </xf>
    <xf numFmtId="0" fontId="0" fillId="0" borderId="17" xfId="0" applyFont="1" applyBorder="1" applyAlignment="1" applyProtection="1">
      <alignment horizontal="centerContinuous" vertical="center"/>
      <protection/>
    </xf>
    <xf numFmtId="0" fontId="0" fillId="0" borderId="11" xfId="0" applyFont="1" applyBorder="1" applyAlignment="1" applyProtection="1">
      <alignment horizontal="centerContinuous" vertical="top"/>
      <protection/>
    </xf>
    <xf numFmtId="0" fontId="0" fillId="0" borderId="14" xfId="0" applyFont="1" applyBorder="1" applyAlignment="1" applyProtection="1">
      <alignment horizontal="centerContinuous" vertical="top"/>
      <protection/>
    </xf>
    <xf numFmtId="0" fontId="0" fillId="0" borderId="10" xfId="0" applyFont="1" applyBorder="1" applyAlignment="1" applyProtection="1">
      <alignment horizontal="centerContinuous" vertical="top"/>
      <protection/>
    </xf>
    <xf numFmtId="0" fontId="0" fillId="0" borderId="0" xfId="0" applyFont="1" applyAlignment="1" applyProtection="1">
      <alignment vertical="top"/>
      <protection/>
    </xf>
    <xf numFmtId="0" fontId="0" fillId="0" borderId="0" xfId="0" applyFont="1" applyAlignment="1" applyProtection="1">
      <alignment horizontal="centerContinuous"/>
      <protection/>
    </xf>
    <xf numFmtId="0" fontId="0" fillId="0" borderId="18" xfId="0" applyFont="1" applyBorder="1" applyAlignment="1" applyProtection="1">
      <alignment/>
      <protection locked="0"/>
    </xf>
    <xf numFmtId="0" fontId="0" fillId="33" borderId="14" xfId="0" applyFont="1" applyFill="1" applyBorder="1" applyAlignment="1" applyProtection="1">
      <alignment horizontal="center"/>
      <protection locked="0"/>
    </xf>
    <xf numFmtId="3" fontId="0" fillId="33" borderId="14" xfId="0" applyNumberFormat="1" applyFont="1" applyFill="1" applyBorder="1" applyAlignment="1" applyProtection="1">
      <alignment/>
      <protection locked="0"/>
    </xf>
    <xf numFmtId="6" fontId="0" fillId="33" borderId="14" xfId="44" applyNumberFormat="1" applyFont="1" applyFill="1" applyBorder="1" applyAlignment="1" applyProtection="1">
      <alignment/>
      <protection locked="0"/>
    </xf>
    <xf numFmtId="6" fontId="0" fillId="33" borderId="10" xfId="0" applyNumberFormat="1" applyFont="1" applyFill="1" applyBorder="1" applyAlignment="1" applyProtection="1">
      <alignment/>
      <protection locked="0"/>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horizontal="center"/>
      <protection/>
    </xf>
    <xf numFmtId="0" fontId="0" fillId="0" borderId="16" xfId="0" applyBorder="1" applyAlignment="1" applyProtection="1">
      <alignment/>
      <protection/>
    </xf>
    <xf numFmtId="0" fontId="0" fillId="0" borderId="10" xfId="0" applyBorder="1" applyAlignment="1" applyProtection="1">
      <alignment horizontal="center"/>
      <protection/>
    </xf>
    <xf numFmtId="0" fontId="4" fillId="0" borderId="11" xfId="0" applyFont="1" applyBorder="1" applyAlignment="1" applyProtection="1">
      <alignment/>
      <protection/>
    </xf>
    <xf numFmtId="0" fontId="4" fillId="0" borderId="14" xfId="0" applyFont="1" applyBorder="1" applyAlignment="1" applyProtection="1">
      <alignment/>
      <protection/>
    </xf>
    <xf numFmtId="0" fontId="0" fillId="0" borderId="12" xfId="0" applyBorder="1" applyAlignment="1" applyProtection="1">
      <alignment horizontal="center"/>
      <protection/>
    </xf>
    <xf numFmtId="5" fontId="0" fillId="0" borderId="12" xfId="0" applyNumberFormat="1" applyBorder="1" applyAlignment="1" applyProtection="1">
      <alignment/>
      <protection/>
    </xf>
    <xf numFmtId="0" fontId="0" fillId="34" borderId="12" xfId="0" applyFill="1" applyBorder="1" applyAlignment="1" applyProtection="1">
      <alignment horizontal="center"/>
      <protection/>
    </xf>
    <xf numFmtId="0" fontId="6" fillId="0" borderId="14" xfId="0" applyFont="1" applyBorder="1" applyAlignment="1" applyProtection="1">
      <alignment/>
      <protection/>
    </xf>
    <xf numFmtId="6" fontId="0" fillId="0" borderId="12" xfId="0" applyNumberFormat="1" applyBorder="1" applyAlignment="1" applyProtection="1">
      <alignment/>
      <protection/>
    </xf>
    <xf numFmtId="0" fontId="0" fillId="0" borderId="17" xfId="0" applyBorder="1" applyAlignment="1" applyProtection="1">
      <alignment horizontal="center"/>
      <protection/>
    </xf>
    <xf numFmtId="0" fontId="0" fillId="0" borderId="16" xfId="0" applyBorder="1" applyAlignment="1" applyProtection="1">
      <alignment horizontal="fill" wrapText="1"/>
      <protection/>
    </xf>
    <xf numFmtId="0" fontId="0" fillId="0" borderId="0" xfId="0" applyAlignment="1" applyProtection="1">
      <alignment horizontal="fill" wrapText="1"/>
      <protection/>
    </xf>
    <xf numFmtId="49" fontId="0" fillId="0" borderId="16" xfId="0" applyNumberFormat="1" applyBorder="1" applyAlignment="1" applyProtection="1">
      <alignment horizontal="left"/>
      <protection/>
    </xf>
    <xf numFmtId="0" fontId="0" fillId="0" borderId="22" xfId="0" applyBorder="1" applyAlignment="1" applyProtection="1">
      <alignment/>
      <protection/>
    </xf>
    <xf numFmtId="0" fontId="0" fillId="0" borderId="21" xfId="0" applyBorder="1" applyAlignment="1" applyProtection="1">
      <alignment/>
      <protection/>
    </xf>
    <xf numFmtId="0" fontId="0" fillId="0" borderId="20" xfId="0" applyBorder="1" applyAlignment="1" applyProtection="1" quotePrefix="1">
      <alignment horizontal="centerContinuous"/>
      <protection/>
    </xf>
    <xf numFmtId="0" fontId="0" fillId="0" borderId="13" xfId="0" applyBorder="1" applyAlignment="1" applyProtection="1">
      <alignment/>
      <protection/>
    </xf>
    <xf numFmtId="0" fontId="0" fillId="0" borderId="17" xfId="0" applyBorder="1" applyAlignment="1" applyProtection="1" quotePrefix="1">
      <alignment horizontal="center"/>
      <protection/>
    </xf>
    <xf numFmtId="0" fontId="0" fillId="0" borderId="0" xfId="0" applyAlignment="1" applyProtection="1" quotePrefix="1">
      <alignment horizontal="center"/>
      <protection/>
    </xf>
    <xf numFmtId="0" fontId="0" fillId="0" borderId="11" xfId="0" applyBorder="1" applyAlignment="1" applyProtection="1">
      <alignment horizontal="centerContinuous"/>
      <protection/>
    </xf>
    <xf numFmtId="0" fontId="0" fillId="0" borderId="10" xfId="0" applyBorder="1" applyAlignment="1" applyProtection="1">
      <alignment horizontal="center" wrapText="1"/>
      <protection/>
    </xf>
    <xf numFmtId="0" fontId="5" fillId="0" borderId="13" xfId="0" applyFont="1" applyBorder="1" applyAlignment="1" applyProtection="1">
      <alignment horizontal="center"/>
      <protection/>
    </xf>
    <xf numFmtId="0" fontId="0" fillId="0" borderId="13"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centerContinuous"/>
      <protection/>
    </xf>
    <xf numFmtId="0" fontId="4" fillId="0" borderId="11" xfId="0" applyFont="1" applyBorder="1" applyAlignment="1" applyProtection="1">
      <alignment/>
      <protection/>
    </xf>
    <xf numFmtId="0" fontId="0" fillId="0" borderId="17" xfId="0" applyBorder="1" applyAlignment="1" applyProtection="1">
      <alignment horizontal="center" wrapText="1"/>
      <protection/>
    </xf>
    <xf numFmtId="0" fontId="0" fillId="0" borderId="0" xfId="0" applyAlignment="1" applyProtection="1">
      <alignment horizontal="center" wrapText="1"/>
      <protection/>
    </xf>
    <xf numFmtId="0" fontId="0" fillId="0" borderId="10" xfId="0" applyBorder="1" applyAlignment="1" applyProtection="1" quotePrefix="1">
      <alignment horizontal="center"/>
      <protection/>
    </xf>
    <xf numFmtId="5" fontId="0" fillId="0" borderId="10" xfId="0" applyNumberFormat="1" applyBorder="1" applyAlignment="1" applyProtection="1">
      <alignment/>
      <protection/>
    </xf>
    <xf numFmtId="5" fontId="0" fillId="0" borderId="13" xfId="0" applyNumberFormat="1" applyBorder="1" applyAlignment="1" applyProtection="1">
      <alignment/>
      <protection/>
    </xf>
    <xf numFmtId="5" fontId="0" fillId="0" borderId="17" xfId="0" applyNumberFormat="1" applyBorder="1" applyAlignment="1" applyProtection="1">
      <alignment/>
      <protection/>
    </xf>
    <xf numFmtId="0" fontId="0" fillId="0" borderId="19" xfId="0" applyBorder="1" applyAlignment="1" applyProtection="1">
      <alignment horizontal="center"/>
      <protection/>
    </xf>
    <xf numFmtId="0" fontId="4" fillId="0" borderId="16" xfId="0" applyFont="1" applyBorder="1" applyAlignment="1" applyProtection="1">
      <alignment/>
      <protection/>
    </xf>
    <xf numFmtId="0" fontId="4" fillId="0" borderId="0" xfId="0" applyFont="1" applyAlignment="1" applyProtection="1">
      <alignment horizontal="left"/>
      <protection/>
    </xf>
    <xf numFmtId="0" fontId="0" fillId="0" borderId="17" xfId="0" applyBorder="1" applyAlignment="1" applyProtection="1">
      <alignment/>
      <protection/>
    </xf>
    <xf numFmtId="0" fontId="0" fillId="0" borderId="20" xfId="0" applyBorder="1" applyAlignment="1" applyProtection="1">
      <alignment horizontal="center"/>
      <protection/>
    </xf>
    <xf numFmtId="0" fontId="0" fillId="0" borderId="23" xfId="0" applyBorder="1" applyAlignment="1" applyProtection="1">
      <alignment horizontal="centerContinuous"/>
      <protection/>
    </xf>
    <xf numFmtId="0" fontId="0" fillId="0" borderId="18" xfId="0" applyBorder="1" applyAlignment="1" applyProtection="1">
      <alignment horizontal="centerContinuous"/>
      <protection/>
    </xf>
    <xf numFmtId="0" fontId="0" fillId="0" borderId="24" xfId="0" applyBorder="1" applyAlignment="1" applyProtection="1">
      <alignment horizontal="centerContinuous"/>
      <protection/>
    </xf>
    <xf numFmtId="0" fontId="0" fillId="0" borderId="11" xfId="0" applyBorder="1" applyAlignment="1" applyProtection="1">
      <alignment horizontal="center"/>
      <protection/>
    </xf>
    <xf numFmtId="0" fontId="0" fillId="0" borderId="11" xfId="0" applyBorder="1" applyAlignment="1" applyProtection="1" quotePrefix="1">
      <alignment horizontal="center"/>
      <protection/>
    </xf>
    <xf numFmtId="0" fontId="0" fillId="0" borderId="12" xfId="0" applyBorder="1" applyAlignment="1" applyProtection="1" quotePrefix="1">
      <alignment horizontal="center"/>
      <protection/>
    </xf>
    <xf numFmtId="0" fontId="0" fillId="0" borderId="12" xfId="0" applyBorder="1" applyAlignment="1" applyProtection="1">
      <alignment wrapText="1"/>
      <protection/>
    </xf>
    <xf numFmtId="0" fontId="0" fillId="0" borderId="14" xfId="0" applyBorder="1" applyAlignment="1" applyProtection="1">
      <alignment horizontal="center"/>
      <protection/>
    </xf>
    <xf numFmtId="6" fontId="0" fillId="0" borderId="14" xfId="0" applyNumberFormat="1" applyBorder="1" applyAlignment="1" applyProtection="1">
      <alignment/>
      <protection/>
    </xf>
    <xf numFmtId="6" fontId="0" fillId="0" borderId="10" xfId="0" applyNumberFormat="1" applyBorder="1" applyAlignment="1" applyProtection="1">
      <alignment/>
      <protection/>
    </xf>
    <xf numFmtId="0" fontId="4" fillId="0" borderId="12" xfId="0" applyFont="1" applyBorder="1" applyAlignment="1" applyProtection="1">
      <alignment/>
      <protection/>
    </xf>
    <xf numFmtId="0" fontId="1" fillId="0" borderId="11" xfId="0" applyFont="1" applyBorder="1" applyAlignment="1" applyProtection="1">
      <alignment wrapText="1"/>
      <protection/>
    </xf>
    <xf numFmtId="0" fontId="4" fillId="0" borderId="12" xfId="0" applyFont="1" applyBorder="1" applyAlignment="1" applyProtection="1">
      <alignment horizontal="left" wrapText="1"/>
      <protection/>
    </xf>
    <xf numFmtId="0" fontId="7" fillId="0" borderId="11" xfId="0" applyFont="1" applyBorder="1" applyAlignment="1" applyProtection="1">
      <alignment/>
      <protection/>
    </xf>
    <xf numFmtId="0" fontId="8" fillId="0" borderId="14" xfId="0" applyFont="1" applyBorder="1" applyAlignment="1" applyProtection="1">
      <alignment/>
      <protection/>
    </xf>
    <xf numFmtId="0" fontId="0" fillId="34" borderId="11" xfId="0" applyFill="1" applyBorder="1" applyAlignment="1" applyProtection="1">
      <alignment/>
      <protection/>
    </xf>
    <xf numFmtId="0" fontId="0" fillId="0" borderId="10" xfId="0" applyFill="1"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horizontal="center" wrapText="1"/>
      <protection/>
    </xf>
    <xf numFmtId="0" fontId="12" fillId="0" borderId="16" xfId="0" applyFont="1" applyBorder="1" applyAlignment="1" applyProtection="1">
      <alignment/>
      <protection/>
    </xf>
    <xf numFmtId="0" fontId="12" fillId="0" borderId="18" xfId="0" applyFont="1" applyBorder="1" applyAlignment="1" applyProtection="1">
      <alignment/>
      <protection/>
    </xf>
    <xf numFmtId="0" fontId="0" fillId="0" borderId="20" xfId="0" applyBorder="1" applyAlignment="1" applyProtection="1">
      <alignment horizontal="centerContinuous" vertical="center"/>
      <protection/>
    </xf>
    <xf numFmtId="0" fontId="0" fillId="0" borderId="21" xfId="0" applyBorder="1" applyAlignment="1" applyProtection="1">
      <alignment horizontal="centerContinuous" vertical="center"/>
      <protection/>
    </xf>
    <xf numFmtId="0" fontId="0" fillId="0" borderId="19" xfId="0" applyBorder="1" applyAlignment="1" applyProtection="1">
      <alignment horizontal="centerContinuous" vertical="center"/>
      <protection/>
    </xf>
    <xf numFmtId="0" fontId="0" fillId="0" borderId="20" xfId="0" applyBorder="1" applyAlignment="1" applyProtection="1" quotePrefix="1">
      <alignment horizontal="centerContinuous" vertical="top" wrapText="1"/>
      <protection/>
    </xf>
    <xf numFmtId="0" fontId="0" fillId="0" borderId="19" xfId="0" applyBorder="1" applyAlignment="1" applyProtection="1" quotePrefix="1">
      <alignment horizontal="centerContinuous" vertical="top" wrapText="1"/>
      <protection/>
    </xf>
    <xf numFmtId="0" fontId="0" fillId="0" borderId="21" xfId="0" applyBorder="1" applyAlignment="1" applyProtection="1" quotePrefix="1">
      <alignment horizontal="centerContinuous" vertical="top" wrapText="1"/>
      <protection/>
    </xf>
    <xf numFmtId="0" fontId="0" fillId="0" borderId="11" xfId="0" applyBorder="1" applyAlignment="1" applyProtection="1">
      <alignment horizontal="centerContinuous" vertical="center"/>
      <protection/>
    </xf>
    <xf numFmtId="0" fontId="0" fillId="0" borderId="10" xfId="0" applyBorder="1" applyAlignment="1" applyProtection="1">
      <alignment horizontal="centerContinuous" vertical="center"/>
      <protection/>
    </xf>
    <xf numFmtId="0" fontId="0" fillId="0" borderId="14" xfId="0" applyBorder="1" applyAlignment="1" applyProtection="1">
      <alignment horizontal="centerContinuous" vertical="center"/>
      <protection/>
    </xf>
    <xf numFmtId="0" fontId="0" fillId="0" borderId="11" xfId="0" applyBorder="1" applyAlignment="1" applyProtection="1" quotePrefix="1">
      <alignment horizontal="centerContinuous" vertical="top" wrapText="1"/>
      <protection/>
    </xf>
    <xf numFmtId="0" fontId="0" fillId="0" borderId="14" xfId="0" applyBorder="1" applyAlignment="1" applyProtection="1" quotePrefix="1">
      <alignment horizontal="centerContinuous" vertical="top" wrapText="1"/>
      <protection/>
    </xf>
    <xf numFmtId="0" fontId="0" fillId="0" borderId="10" xfId="0" applyBorder="1" applyAlignment="1" applyProtection="1" quotePrefix="1">
      <alignment horizontal="centerContinuous" vertical="top" wrapText="1"/>
      <protection/>
    </xf>
    <xf numFmtId="0" fontId="0" fillId="0" borderId="15" xfId="0" applyBorder="1" applyAlignment="1" applyProtection="1">
      <alignment/>
      <protection/>
    </xf>
    <xf numFmtId="0" fontId="0" fillId="0" borderId="18" xfId="0" applyBorder="1" applyAlignment="1" applyProtection="1">
      <alignment/>
      <protection/>
    </xf>
    <xf numFmtId="0" fontId="0" fillId="0" borderId="18" xfId="0" applyBorder="1" applyAlignment="1" applyProtection="1">
      <alignment horizontal="left" wrapText="1"/>
      <protection/>
    </xf>
    <xf numFmtId="0" fontId="0" fillId="0" borderId="24" xfId="0" applyBorder="1" applyAlignment="1" applyProtection="1">
      <alignment horizontal="left" wrapText="1"/>
      <protection/>
    </xf>
    <xf numFmtId="0" fontId="0" fillId="0" borderId="22" xfId="0" applyBorder="1" applyAlignment="1" applyProtection="1">
      <alignment horizontal="left" wrapText="1"/>
      <protection/>
    </xf>
    <xf numFmtId="0" fontId="0" fillId="0" borderId="18" xfId="0" applyBorder="1" applyAlignment="1" applyProtection="1">
      <alignment horizontal="left" vertical="center" wrapText="1"/>
      <protection/>
    </xf>
    <xf numFmtId="0" fontId="0" fillId="0" borderId="23" xfId="0" applyBorder="1" applyAlignment="1" applyProtection="1">
      <alignment horizontal="centerContinuous" wrapText="1"/>
      <protection/>
    </xf>
    <xf numFmtId="0" fontId="0" fillId="0" borderId="18" xfId="0" applyBorder="1" applyAlignment="1" applyProtection="1">
      <alignment horizontal="centerContinuous" wrapText="1"/>
      <protection/>
    </xf>
    <xf numFmtId="0" fontId="0" fillId="0" borderId="24" xfId="0" applyBorder="1" applyAlignment="1" applyProtection="1">
      <alignment horizontal="centerContinuous" wrapText="1"/>
      <protection/>
    </xf>
    <xf numFmtId="0" fontId="1" fillId="0" borderId="0" xfId="0" applyFont="1" applyAlignment="1" applyProtection="1">
      <alignment/>
      <protection/>
    </xf>
    <xf numFmtId="0" fontId="0" fillId="0" borderId="0" xfId="0" applyBorder="1" applyAlignment="1" applyProtection="1">
      <alignment horizontal="centerContinuous"/>
      <protection/>
    </xf>
    <xf numFmtId="0" fontId="0" fillId="0" borderId="23" xfId="0" applyBorder="1" applyAlignment="1" applyProtection="1">
      <alignment horizontal="left"/>
      <protection locked="0"/>
    </xf>
    <xf numFmtId="0" fontId="0" fillId="0" borderId="18" xfId="0" applyBorder="1" applyAlignment="1" applyProtection="1">
      <alignment horizontal="left"/>
      <protection locked="0"/>
    </xf>
    <xf numFmtId="0" fontId="0" fillId="0" borderId="15" xfId="0" applyFont="1" applyBorder="1" applyAlignment="1" applyProtection="1">
      <alignment horizontal="center"/>
      <protection locked="0"/>
    </xf>
    <xf numFmtId="0" fontId="0" fillId="0" borderId="23" xfId="0" applyBorder="1" applyAlignment="1" applyProtection="1" quotePrefix="1">
      <alignment horizontal="left"/>
      <protection locked="0"/>
    </xf>
    <xf numFmtId="0" fontId="1" fillId="0" borderId="18" xfId="0" applyFont="1" applyBorder="1" applyAlignment="1" applyProtection="1">
      <alignment/>
      <protection/>
    </xf>
    <xf numFmtId="0" fontId="0" fillId="0" borderId="16" xfId="0" applyBorder="1" applyAlignment="1" applyProtection="1">
      <alignment horizontal="centerContinuous"/>
      <protection/>
    </xf>
    <xf numFmtId="0" fontId="0" fillId="0" borderId="17" xfId="0" applyBorder="1" applyAlignment="1" applyProtection="1">
      <alignment horizontal="centerContinuous"/>
      <protection/>
    </xf>
    <xf numFmtId="0" fontId="0" fillId="0" borderId="14" xfId="0" applyBorder="1" applyAlignment="1" applyProtection="1">
      <alignment horizontal="centerContinuous"/>
      <protection/>
    </xf>
    <xf numFmtId="0" fontId="0" fillId="0" borderId="10" xfId="0" applyBorder="1" applyAlignment="1" applyProtection="1">
      <alignment horizontal="centerContinuous"/>
      <protection/>
    </xf>
    <xf numFmtId="0" fontId="4" fillId="0" borderId="14" xfId="0" applyFont="1" applyBorder="1" applyAlignment="1" applyProtection="1">
      <alignment/>
      <protection/>
    </xf>
    <xf numFmtId="0" fontId="0" fillId="0" borderId="13" xfId="0" applyBorder="1" applyAlignment="1" applyProtection="1" quotePrefix="1">
      <alignment horizontal="center"/>
      <protection/>
    </xf>
    <xf numFmtId="0" fontId="0" fillId="0" borderId="13" xfId="0" applyBorder="1" applyAlignment="1" applyProtection="1" quotePrefix="1">
      <alignment horizontal="centerContinuous"/>
      <protection/>
    </xf>
    <xf numFmtId="0" fontId="0" fillId="0" borderId="13" xfId="0" applyBorder="1" applyAlignment="1" applyProtection="1">
      <alignment horizontal="centerContinuous"/>
      <protection/>
    </xf>
    <xf numFmtId="0" fontId="0" fillId="0" borderId="22" xfId="0" applyFill="1" applyBorder="1" applyAlignment="1" applyProtection="1" quotePrefix="1">
      <alignment horizontal="center"/>
      <protection/>
    </xf>
    <xf numFmtId="0" fontId="0" fillId="0" borderId="13" xfId="0" applyFill="1" applyBorder="1" applyAlignment="1" applyProtection="1">
      <alignment horizontal="center"/>
      <protection/>
    </xf>
    <xf numFmtId="0" fontId="0" fillId="0" borderId="12" xfId="0" applyFill="1" applyBorder="1" applyAlignment="1" applyProtection="1">
      <alignment horizontal="center"/>
      <protection/>
    </xf>
    <xf numFmtId="0" fontId="1" fillId="0" borderId="12" xfId="0" applyFont="1" applyBorder="1" applyAlignment="1" applyProtection="1">
      <alignment/>
      <protection/>
    </xf>
    <xf numFmtId="0" fontId="4" fillId="0" borderId="16" xfId="0" applyFont="1" applyBorder="1" applyAlignment="1" applyProtection="1">
      <alignment horizontal="centerContinuous"/>
      <protection/>
    </xf>
    <xf numFmtId="0" fontId="0" fillId="0" borderId="0" xfId="0" applyAlignment="1" applyProtection="1">
      <alignment horizontal="left"/>
      <protection/>
    </xf>
    <xf numFmtId="14" fontId="0" fillId="0" borderId="0" xfId="0" applyNumberFormat="1" applyAlignment="1" applyProtection="1">
      <alignment horizontal="left"/>
      <protection/>
    </xf>
    <xf numFmtId="0" fontId="0" fillId="0" borderId="15" xfId="0" applyFill="1" applyBorder="1" applyAlignment="1" applyProtection="1">
      <alignment horizontal="center"/>
      <protection/>
    </xf>
    <xf numFmtId="0" fontId="15" fillId="0" borderId="17" xfId="0" applyFont="1" applyBorder="1" applyAlignment="1" applyProtection="1">
      <alignment/>
      <protection/>
    </xf>
    <xf numFmtId="0" fontId="15" fillId="0" borderId="0" xfId="0" applyFont="1" applyAlignment="1" applyProtection="1">
      <alignment/>
      <protection/>
    </xf>
    <xf numFmtId="0" fontId="9" fillId="0" borderId="18" xfId="0" applyFont="1" applyBorder="1" applyAlignment="1" applyProtection="1">
      <alignment horizontal="center"/>
      <protection/>
    </xf>
    <xf numFmtId="0" fontId="16" fillId="0" borderId="21" xfId="0" applyFont="1" applyBorder="1" applyAlignment="1" applyProtection="1">
      <alignment/>
      <protection/>
    </xf>
    <xf numFmtId="0" fontId="16" fillId="0" borderId="10" xfId="0" applyFont="1" applyBorder="1" applyAlignment="1" applyProtection="1">
      <alignment/>
      <protection/>
    </xf>
    <xf numFmtId="0" fontId="16" fillId="0" borderId="20" xfId="0" applyFont="1" applyBorder="1" applyAlignment="1" applyProtection="1">
      <alignment/>
      <protection/>
    </xf>
    <xf numFmtId="0" fontId="16" fillId="0" borderId="19" xfId="0" applyFont="1" applyBorder="1" applyAlignment="1" applyProtection="1">
      <alignment/>
      <protection/>
    </xf>
    <xf numFmtId="0" fontId="16" fillId="0" borderId="11" xfId="0" applyFont="1" applyBorder="1" applyAlignment="1" applyProtection="1">
      <alignment/>
      <protection/>
    </xf>
    <xf numFmtId="0" fontId="16" fillId="0" borderId="14" xfId="0" applyFont="1" applyBorder="1" applyAlignment="1" applyProtection="1">
      <alignment/>
      <protection/>
    </xf>
    <xf numFmtId="10" fontId="0" fillId="0" borderId="12" xfId="0" applyNumberFormat="1" applyBorder="1" applyAlignment="1" applyProtection="1">
      <alignment horizontal="center"/>
      <protection/>
    </xf>
    <xf numFmtId="10" fontId="0" fillId="0" borderId="15" xfId="0" applyNumberFormat="1" applyBorder="1" applyAlignment="1" applyProtection="1">
      <alignment horizontal="center"/>
      <protection/>
    </xf>
    <xf numFmtId="0" fontId="0" fillId="0" borderId="22" xfId="0" applyFill="1" applyBorder="1" applyAlignment="1" applyProtection="1">
      <alignment horizontal="center"/>
      <protection/>
    </xf>
    <xf numFmtId="0" fontId="0" fillId="0" borderId="22" xfId="0" applyBorder="1" applyAlignment="1" applyProtection="1">
      <alignment horizontal="center"/>
      <protection/>
    </xf>
    <xf numFmtId="0" fontId="0" fillId="0" borderId="12" xfId="0" applyFont="1" applyFill="1" applyBorder="1" applyAlignment="1" applyProtection="1">
      <alignment/>
      <protection locked="0"/>
    </xf>
    <xf numFmtId="0" fontId="0" fillId="0" borderId="0" xfId="0" applyBorder="1" applyAlignment="1" applyProtection="1">
      <alignment horizontal="right"/>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1" xfId="0" applyFill="1" applyBorder="1" applyAlignment="1" applyProtection="1">
      <alignment horizontal="center"/>
      <protection/>
    </xf>
    <xf numFmtId="0" fontId="0" fillId="0" borderId="19" xfId="0" applyFill="1" applyBorder="1" applyAlignment="1" applyProtection="1">
      <alignment horizontal="center"/>
      <protection/>
    </xf>
    <xf numFmtId="16" fontId="0" fillId="0" borderId="13" xfId="0" applyNumberFormat="1" applyBorder="1" applyAlignment="1" applyProtection="1">
      <alignment horizontal="center"/>
      <protection/>
    </xf>
    <xf numFmtId="0" fontId="0" fillId="0" borderId="17"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5" xfId="0" applyBorder="1" applyAlignment="1" applyProtection="1">
      <alignment horizontal="center"/>
      <protection/>
    </xf>
    <xf numFmtId="0" fontId="0" fillId="0" borderId="24" xfId="0" applyBorder="1" applyAlignment="1" applyProtection="1">
      <alignment horizontal="center"/>
      <protection/>
    </xf>
    <xf numFmtId="0" fontId="0" fillId="0" borderId="23" xfId="0" applyBorder="1" applyAlignment="1" applyProtection="1">
      <alignment horizontal="center"/>
      <protection/>
    </xf>
    <xf numFmtId="0" fontId="0" fillId="34" borderId="13" xfId="0" applyFill="1" applyBorder="1" applyAlignment="1" applyProtection="1">
      <alignment/>
      <protection/>
    </xf>
    <xf numFmtId="0" fontId="0" fillId="34" borderId="22" xfId="0" applyFill="1" applyBorder="1" applyAlignment="1" applyProtection="1">
      <alignment horizontal="center"/>
      <protection/>
    </xf>
    <xf numFmtId="0" fontId="0" fillId="34" borderId="13" xfId="0"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0" xfId="0" applyBorder="1" applyAlignment="1" applyProtection="1">
      <alignment horizontal="center"/>
      <protection/>
    </xf>
    <xf numFmtId="0" fontId="0" fillId="0" borderId="16" xfId="0" applyFill="1" applyBorder="1" applyAlignment="1" applyProtection="1">
      <alignment horizontal="center"/>
      <protection/>
    </xf>
    <xf numFmtId="0" fontId="0" fillId="0" borderId="0" xfId="0" applyFill="1" applyBorder="1" applyAlignment="1" applyProtection="1">
      <alignment horizontal="right"/>
      <protection/>
    </xf>
    <xf numFmtId="0" fontId="0" fillId="0" borderId="0" xfId="0" applyBorder="1" applyAlignment="1" applyProtection="1">
      <alignment horizontal="center"/>
      <protection locked="0"/>
    </xf>
    <xf numFmtId="0" fontId="0" fillId="0" borderId="0" xfId="0" applyBorder="1" applyAlignment="1" applyProtection="1">
      <alignment horizontal="right" vertical="top"/>
      <protection/>
    </xf>
    <xf numFmtId="0" fontId="0" fillId="0" borderId="0" xfId="0"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vertical="top"/>
      <protection/>
    </xf>
    <xf numFmtId="0" fontId="4" fillId="0" borderId="0" xfId="0" applyFont="1" applyBorder="1" applyAlignment="1" applyProtection="1">
      <alignment/>
      <protection/>
    </xf>
    <xf numFmtId="0" fontId="12" fillId="0" borderId="0" xfId="0" applyFont="1" applyBorder="1" applyAlignment="1" applyProtection="1">
      <alignment/>
      <protection locked="0"/>
    </xf>
    <xf numFmtId="5" fontId="0" fillId="0" borderId="0" xfId="0" applyNumberFormat="1" applyFill="1" applyBorder="1" applyAlignment="1" applyProtection="1">
      <alignment/>
      <protection locked="0"/>
    </xf>
    <xf numFmtId="0" fontId="0" fillId="0" borderId="0" xfId="0" applyFill="1" applyBorder="1" applyAlignment="1" applyProtection="1">
      <alignment/>
      <protection/>
    </xf>
    <xf numFmtId="5" fontId="0" fillId="0" borderId="17" xfId="0" applyNumberFormat="1" applyFill="1" applyBorder="1" applyAlignment="1" applyProtection="1">
      <alignment horizontal="center"/>
      <protection/>
    </xf>
    <xf numFmtId="0" fontId="12" fillId="0" borderId="16" xfId="0" applyFont="1" applyBorder="1" applyAlignment="1" applyProtection="1">
      <alignment/>
      <protection locked="0"/>
    </xf>
    <xf numFmtId="5" fontId="0" fillId="0" borderId="17" xfId="0" applyNumberFormat="1" applyFill="1" applyBorder="1" applyAlignment="1" applyProtection="1">
      <alignment horizontal="center"/>
      <protection locked="0"/>
    </xf>
    <xf numFmtId="6" fontId="0" fillId="0" borderId="10" xfId="0" applyNumberFormat="1" applyBorder="1" applyAlignment="1" applyProtection="1">
      <alignment horizontal="right"/>
      <protection/>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0" fillId="0" borderId="15" xfId="0" applyFont="1" applyBorder="1" applyAlignment="1" applyProtection="1">
      <alignment horizontal="center"/>
      <protection/>
    </xf>
    <xf numFmtId="0" fontId="0" fillId="0" borderId="15" xfId="0" applyFont="1" applyBorder="1" applyAlignment="1" applyProtection="1">
      <alignment vertical="center" wrapText="1"/>
      <protection/>
    </xf>
    <xf numFmtId="0" fontId="0" fillId="34" borderId="15" xfId="0" applyFont="1" applyFill="1" applyBorder="1" applyAlignment="1" applyProtection="1">
      <alignment/>
      <protection/>
    </xf>
    <xf numFmtId="0" fontId="1" fillId="0" borderId="0" xfId="0" applyFont="1" applyBorder="1" applyAlignment="1" applyProtection="1">
      <alignment/>
      <protection/>
    </xf>
    <xf numFmtId="0" fontId="0" fillId="0" borderId="23" xfId="0" applyBorder="1" applyAlignment="1" applyProtection="1">
      <alignment/>
      <protection locked="0"/>
    </xf>
    <xf numFmtId="0" fontId="0" fillId="0" borderId="13" xfId="0"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22" xfId="0" applyFont="1" applyFill="1" applyBorder="1" applyAlignment="1" applyProtection="1" quotePrefix="1">
      <alignment horizontal="center"/>
      <protection/>
    </xf>
    <xf numFmtId="10" fontId="0" fillId="0" borderId="0" xfId="0" applyNumberFormat="1" applyBorder="1" applyAlignment="1" applyProtection="1">
      <alignment horizontal="right"/>
      <protection/>
    </xf>
    <xf numFmtId="0" fontId="0" fillId="0" borderId="22"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21" xfId="0" applyBorder="1" applyAlignment="1" applyProtection="1">
      <alignment/>
      <protection/>
    </xf>
    <xf numFmtId="0" fontId="0" fillId="0" borderId="10" xfId="0" applyBorder="1" applyAlignment="1" applyProtection="1">
      <alignment/>
      <protection/>
    </xf>
    <xf numFmtId="0" fontId="0" fillId="0" borderId="20" xfId="0" applyFont="1" applyBorder="1" applyAlignment="1" applyProtection="1">
      <alignment/>
      <protection/>
    </xf>
    <xf numFmtId="0" fontId="0" fillId="0" borderId="11" xfId="0" applyFont="1" applyBorder="1" applyAlignment="1" applyProtection="1">
      <alignment/>
      <protection/>
    </xf>
    <xf numFmtId="0" fontId="0" fillId="0" borderId="16" xfId="0" applyBorder="1" applyAlignment="1" applyProtection="1">
      <alignment horizontal="left"/>
      <protection/>
    </xf>
    <xf numFmtId="0" fontId="0" fillId="0" borderId="21" xfId="0" applyBorder="1" applyAlignment="1" applyProtection="1">
      <alignment horizontal="right"/>
      <protection/>
    </xf>
    <xf numFmtId="0" fontId="0" fillId="0" borderId="10" xfId="0" applyBorder="1" applyAlignment="1" applyProtection="1">
      <alignment horizontal="right"/>
      <protection/>
    </xf>
    <xf numFmtId="0" fontId="5" fillId="0" borderId="23"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24" xfId="0" applyFont="1" applyBorder="1" applyAlignment="1" applyProtection="1">
      <alignment horizontal="left"/>
      <protection locked="0"/>
    </xf>
    <xf numFmtId="0" fontId="9" fillId="0" borderId="18" xfId="0" applyFont="1" applyBorder="1" applyAlignment="1" applyProtection="1">
      <alignment horizontal="left" vertical="center"/>
      <protection/>
    </xf>
    <xf numFmtId="0" fontId="9" fillId="0" borderId="24" xfId="0" applyFont="1" applyBorder="1" applyAlignment="1" applyProtection="1">
      <alignment horizontal="left" vertical="center"/>
      <protection/>
    </xf>
    <xf numFmtId="0" fontId="0" fillId="0" borderId="19" xfId="0" applyFont="1" applyFill="1" applyBorder="1" applyAlignment="1" applyProtection="1">
      <alignment horizontal="center" vertical="center" wrapText="1"/>
      <protection/>
    </xf>
    <xf numFmtId="0" fontId="0" fillId="0" borderId="19" xfId="0" applyFont="1" applyBorder="1" applyAlignment="1" applyProtection="1">
      <alignment horizontal="center"/>
      <protection/>
    </xf>
    <xf numFmtId="0" fontId="1" fillId="0" borderId="23" xfId="0" applyFont="1" applyBorder="1" applyAlignment="1" applyProtection="1">
      <alignment horizontal="center" vertical="top" wrapText="1"/>
      <protection locked="0"/>
    </xf>
    <xf numFmtId="0" fontId="1" fillId="0" borderId="18" xfId="0" applyFont="1" applyBorder="1" applyAlignment="1" applyProtection="1">
      <alignment horizontal="center" vertical="top" wrapText="1"/>
      <protection locked="0"/>
    </xf>
    <xf numFmtId="0" fontId="1" fillId="0" borderId="24" xfId="0" applyFont="1" applyBorder="1" applyAlignment="1" applyProtection="1">
      <alignment horizontal="center" vertical="top" wrapText="1"/>
      <protection locked="0"/>
    </xf>
    <xf numFmtId="0" fontId="0" fillId="0" borderId="11" xfId="0" applyBorder="1" applyAlignment="1" applyProtection="1">
      <alignment horizontal="left"/>
      <protection/>
    </xf>
    <xf numFmtId="0" fontId="0" fillId="0" borderId="14" xfId="0" applyBorder="1" applyAlignment="1" applyProtection="1">
      <alignment horizontal="left"/>
      <protection/>
    </xf>
    <xf numFmtId="0" fontId="0" fillId="0" borderId="20" xfId="0" applyBorder="1" applyAlignment="1" applyProtection="1">
      <alignment horizontal="left"/>
      <protection/>
    </xf>
    <xf numFmtId="0" fontId="0" fillId="0" borderId="19" xfId="0" applyBorder="1" applyAlignment="1" applyProtection="1">
      <alignment horizontal="left"/>
      <protection/>
    </xf>
    <xf numFmtId="0" fontId="16" fillId="0" borderId="11" xfId="0" applyFont="1" applyBorder="1" applyAlignment="1" applyProtection="1">
      <alignment horizontal="left"/>
      <protection/>
    </xf>
    <xf numFmtId="0" fontId="16" fillId="0" borderId="14" xfId="0" applyFont="1" applyBorder="1" applyAlignment="1" applyProtection="1">
      <alignment horizontal="left"/>
      <protection/>
    </xf>
    <xf numFmtId="0" fontId="16" fillId="0" borderId="20" xfId="0" applyFont="1" applyBorder="1" applyAlignment="1" applyProtection="1">
      <alignment horizontal="left"/>
      <protection/>
    </xf>
    <xf numFmtId="0" fontId="16" fillId="0" borderId="19" xfId="0" applyFont="1" applyBorder="1" applyAlignment="1" applyProtection="1">
      <alignment horizontal="left"/>
      <protection/>
    </xf>
    <xf numFmtId="0" fontId="0" fillId="0" borderId="23" xfId="0" applyBorder="1" applyAlignment="1" applyProtection="1">
      <alignment horizontal="left" vertical="top" wrapText="1"/>
      <protection/>
    </xf>
    <xf numFmtId="0" fontId="0" fillId="0" borderId="18"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Alignment="1" applyProtection="1">
      <alignment vertical="top" wrapText="1"/>
      <protection/>
    </xf>
    <xf numFmtId="0" fontId="0" fillId="0" borderId="19" xfId="0" applyBorder="1" applyAlignment="1" applyProtection="1">
      <alignment horizontal="right"/>
      <protection/>
    </xf>
    <xf numFmtId="0" fontId="0" fillId="0" borderId="21" xfId="0" applyBorder="1" applyAlignment="1" applyProtection="1">
      <alignment horizontal="right"/>
      <protection/>
    </xf>
    <xf numFmtId="0" fontId="0" fillId="0" borderId="14" xfId="0" applyBorder="1" applyAlignment="1" applyProtection="1">
      <alignment horizontal="right"/>
      <protection/>
    </xf>
    <xf numFmtId="0" fontId="0" fillId="0" borderId="10" xfId="0" applyBorder="1" applyAlignment="1" applyProtection="1">
      <alignment horizontal="right"/>
      <protection/>
    </xf>
    <xf numFmtId="0" fontId="0" fillId="0" borderId="2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0" xfId="0" applyAlignment="1" applyProtection="1">
      <alignment horizontal="left" vertical="top" wrapText="1"/>
      <protection/>
    </xf>
    <xf numFmtId="0" fontId="1" fillId="0" borderId="0" xfId="0" applyFont="1" applyAlignment="1" applyProtection="1">
      <alignment horizontal="center"/>
      <protection/>
    </xf>
    <xf numFmtId="0" fontId="0" fillId="0" borderId="11" xfId="0" applyBorder="1" applyAlignment="1" applyProtection="1">
      <alignment horizontal="left"/>
      <protection locked="0"/>
    </xf>
    <xf numFmtId="0" fontId="0" fillId="0" borderId="14" xfId="0" applyBorder="1" applyAlignment="1" applyProtection="1">
      <alignment horizontal="left"/>
      <protection locked="0"/>
    </xf>
    <xf numFmtId="0" fontId="0" fillId="0" borderId="10" xfId="0" applyBorder="1" applyAlignment="1" applyProtection="1">
      <alignment horizontal="left"/>
      <protection locked="0"/>
    </xf>
    <xf numFmtId="6" fontId="0" fillId="0" borderId="11" xfId="44" applyNumberFormat="1" applyFont="1" applyBorder="1" applyAlignment="1" applyProtection="1">
      <alignment/>
      <protection locked="0"/>
    </xf>
    <xf numFmtId="0" fontId="0" fillId="34" borderId="12" xfId="0" applyFont="1" applyFill="1" applyBorder="1" applyAlignment="1" applyProtection="1">
      <alignment/>
      <protection locked="0"/>
    </xf>
    <xf numFmtId="6" fontId="0" fillId="0" borderId="12" xfId="44" applyNumberFormat="1" applyFont="1" applyBorder="1" applyAlignment="1" applyProtection="1">
      <alignment/>
      <protection locked="0"/>
    </xf>
    <xf numFmtId="6" fontId="0" fillId="0" borderId="13" xfId="0" applyNumberFormat="1" applyBorder="1" applyAlignment="1" applyProtection="1">
      <alignment/>
      <protection locked="0"/>
    </xf>
    <xf numFmtId="0" fontId="0" fillId="0" borderId="13" xfId="0" applyBorder="1" applyAlignment="1" applyProtection="1">
      <alignment horizontal="center"/>
      <protection locked="0"/>
    </xf>
    <xf numFmtId="0" fontId="0" fillId="0" borderId="16"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8" xfId="0" applyBorder="1" applyAlignment="1" applyProtection="1">
      <alignment/>
      <protection locked="0"/>
    </xf>
    <xf numFmtId="0" fontId="0" fillId="0" borderId="24" xfId="0" applyBorder="1" applyAlignment="1" applyProtection="1">
      <alignment/>
      <protection locked="0"/>
    </xf>
    <xf numFmtId="0" fontId="0" fillId="0" borderId="0"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4" xfId="0" applyBorder="1" applyAlignment="1" applyProtection="1">
      <alignment horizontal="left"/>
      <protection locked="0"/>
    </xf>
    <xf numFmtId="0" fontId="5" fillId="0" borderId="2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E51"/>
  <sheetViews>
    <sheetView showGridLines="0" tabSelected="1" zoomScalePageLayoutView="0" workbookViewId="0" topLeftCell="A1">
      <selection activeCell="A1" sqref="A1"/>
    </sheetView>
  </sheetViews>
  <sheetFormatPr defaultColWidth="9.140625" defaultRowHeight="12.75"/>
  <cols>
    <col min="1" max="1" width="10.57421875" style="88" customWidth="1"/>
    <col min="2" max="2" width="47.7109375" style="88" customWidth="1"/>
    <col min="3" max="3" width="21.7109375" style="100" customWidth="1"/>
    <col min="4" max="4" width="5.421875" style="100" customWidth="1"/>
    <col min="5" max="5" width="21.7109375" style="100" customWidth="1"/>
    <col min="6" max="16384" width="9.140625" style="88" customWidth="1"/>
  </cols>
  <sheetData>
    <row r="1" spans="1:5" ht="12.75">
      <c r="A1" s="85" t="s">
        <v>0</v>
      </c>
      <c r="B1" s="86"/>
      <c r="C1" s="495"/>
      <c r="D1" s="87"/>
      <c r="E1" s="87" t="s">
        <v>1</v>
      </c>
    </row>
    <row r="2" spans="1:5" ht="12.75">
      <c r="A2" s="89">
        <v>10</v>
      </c>
      <c r="B2" s="80" t="s">
        <v>565</v>
      </c>
      <c r="C2" s="36"/>
      <c r="D2" s="90"/>
      <c r="E2" s="90"/>
    </row>
    <row r="3" spans="1:5" ht="12.75">
      <c r="A3" s="89"/>
      <c r="B3" s="80" t="s">
        <v>566</v>
      </c>
      <c r="C3" s="29"/>
      <c r="D3" s="90"/>
      <c r="E3" s="90"/>
    </row>
    <row r="4" spans="1:5" ht="12.75">
      <c r="A4" s="89">
        <v>11</v>
      </c>
      <c r="B4" s="80" t="s">
        <v>2</v>
      </c>
      <c r="C4" s="29"/>
      <c r="D4" s="90"/>
      <c r="E4" s="90"/>
    </row>
    <row r="5" spans="1:5" ht="39">
      <c r="A5" s="89">
        <v>12</v>
      </c>
      <c r="B5" s="92" t="s">
        <v>3</v>
      </c>
      <c r="C5" s="30"/>
      <c r="D5" s="90"/>
      <c r="E5" s="90"/>
    </row>
    <row r="6" spans="1:5" ht="35.25" customHeight="1">
      <c r="A6" s="89">
        <v>13</v>
      </c>
      <c r="B6" s="80" t="s">
        <v>4</v>
      </c>
      <c r="C6" s="30"/>
      <c r="D6" s="90"/>
      <c r="E6" s="90"/>
    </row>
    <row r="7" spans="1:5" ht="12.75">
      <c r="A7" s="89" t="s">
        <v>5</v>
      </c>
      <c r="B7" s="80" t="s">
        <v>6</v>
      </c>
      <c r="C7" s="29"/>
      <c r="D7" s="90"/>
      <c r="E7" s="90"/>
    </row>
    <row r="8" spans="1:5" ht="12.75">
      <c r="A8" s="89" t="s">
        <v>7</v>
      </c>
      <c r="B8" s="80" t="s">
        <v>8</v>
      </c>
      <c r="C8" s="29"/>
      <c r="D8" s="90"/>
      <c r="E8" s="90"/>
    </row>
    <row r="9" spans="1:5" ht="12.75">
      <c r="A9" s="89" t="s">
        <v>9</v>
      </c>
      <c r="B9" s="80" t="s">
        <v>10</v>
      </c>
      <c r="C9" s="29"/>
      <c r="D9" s="90"/>
      <c r="E9" s="90"/>
    </row>
    <row r="10" spans="1:5" ht="12.75">
      <c r="A10" s="89" t="s">
        <v>11</v>
      </c>
      <c r="B10" s="80" t="s">
        <v>12</v>
      </c>
      <c r="C10" s="29"/>
      <c r="D10" s="90"/>
      <c r="E10" s="90"/>
    </row>
    <row r="11" spans="1:5" ht="12.75">
      <c r="A11" s="89">
        <v>16</v>
      </c>
      <c r="B11" s="80" t="s">
        <v>13</v>
      </c>
      <c r="C11" s="29"/>
      <c r="D11" s="90"/>
      <c r="E11" s="90"/>
    </row>
    <row r="12" spans="1:5" ht="12.75">
      <c r="A12" s="89" t="s">
        <v>14</v>
      </c>
      <c r="B12" s="80" t="s">
        <v>15</v>
      </c>
      <c r="C12" s="29"/>
      <c r="D12" s="90"/>
      <c r="E12" s="90"/>
    </row>
    <row r="13" spans="1:5" ht="12.75">
      <c r="A13" s="89" t="s">
        <v>16</v>
      </c>
      <c r="B13" s="80" t="s">
        <v>17</v>
      </c>
      <c r="C13" s="29"/>
      <c r="D13" s="90"/>
      <c r="E13" s="90"/>
    </row>
    <row r="14" spans="1:5" ht="12.75">
      <c r="A14" s="89">
        <v>18</v>
      </c>
      <c r="B14" s="80" t="s">
        <v>439</v>
      </c>
      <c r="C14" s="443"/>
      <c r="D14" s="444"/>
      <c r="E14" s="445"/>
    </row>
    <row r="15" spans="1:5" ht="12.75">
      <c r="A15" s="89">
        <v>19</v>
      </c>
      <c r="B15" s="80" t="s">
        <v>18</v>
      </c>
      <c r="C15" s="31"/>
      <c r="D15" s="93" t="s">
        <v>19</v>
      </c>
      <c r="E15" s="31"/>
    </row>
    <row r="16" spans="1:5" ht="12.75">
      <c r="A16" s="89">
        <v>20</v>
      </c>
      <c r="B16" s="80" t="s">
        <v>20</v>
      </c>
      <c r="C16" s="31"/>
      <c r="D16" s="90"/>
      <c r="E16" s="90"/>
    </row>
    <row r="17" spans="1:5" ht="17.25" customHeight="1">
      <c r="A17" s="94" t="s">
        <v>21</v>
      </c>
      <c r="B17" s="79"/>
      <c r="C17" s="95"/>
      <c r="D17" s="95"/>
      <c r="E17" s="91"/>
    </row>
    <row r="18" spans="1:5" ht="12.75">
      <c r="A18" s="96">
        <v>21</v>
      </c>
      <c r="B18" s="78" t="s">
        <v>489</v>
      </c>
      <c r="C18" s="32"/>
      <c r="D18" s="97"/>
      <c r="E18" s="98"/>
    </row>
    <row r="19" spans="1:5" ht="12.75">
      <c r="A19" s="96">
        <v>22</v>
      </c>
      <c r="B19" s="78" t="s">
        <v>490</v>
      </c>
      <c r="C19" s="32"/>
      <c r="D19" s="97"/>
      <c r="E19" s="98"/>
    </row>
    <row r="20" spans="1:5" ht="12.75">
      <c r="A20" s="96">
        <v>23</v>
      </c>
      <c r="B20" s="78" t="s">
        <v>491</v>
      </c>
      <c r="C20" s="32"/>
      <c r="D20" s="97"/>
      <c r="E20" s="98"/>
    </row>
    <row r="21" spans="1:5" ht="12.75">
      <c r="A21" s="96"/>
      <c r="B21" s="78"/>
      <c r="C21" s="32"/>
      <c r="D21" s="97"/>
      <c r="E21" s="98"/>
    </row>
    <row r="22" spans="1:5" ht="12.75">
      <c r="A22" s="96"/>
      <c r="B22" s="78"/>
      <c r="C22" s="32"/>
      <c r="D22" s="97"/>
      <c r="E22" s="98"/>
    </row>
    <row r="23" spans="1:5" ht="12.75">
      <c r="A23" s="96">
        <v>26</v>
      </c>
      <c r="B23" s="78" t="s">
        <v>22</v>
      </c>
      <c r="C23" s="32"/>
      <c r="D23" s="97"/>
      <c r="E23" s="98"/>
    </row>
    <row r="24" spans="1:5" ht="12.75">
      <c r="A24" s="96">
        <v>27</v>
      </c>
      <c r="B24" s="78" t="s">
        <v>23</v>
      </c>
      <c r="C24" s="32"/>
      <c r="D24" s="97"/>
      <c r="E24" s="98"/>
    </row>
    <row r="25" spans="1:5" ht="12.75">
      <c r="A25" s="96">
        <v>28</v>
      </c>
      <c r="B25" s="78" t="s">
        <v>24</v>
      </c>
      <c r="C25" s="32"/>
      <c r="D25" s="97"/>
      <c r="E25" s="98"/>
    </row>
    <row r="26" spans="1:5" ht="12.75">
      <c r="A26" s="96">
        <v>29</v>
      </c>
      <c r="B26" s="78" t="s">
        <v>25</v>
      </c>
      <c r="C26" s="32"/>
      <c r="D26" s="97"/>
      <c r="E26" s="98"/>
    </row>
    <row r="27" spans="1:5" ht="12.75">
      <c r="A27" s="96">
        <v>30</v>
      </c>
      <c r="B27" s="78" t="s">
        <v>26</v>
      </c>
      <c r="C27" s="32"/>
      <c r="D27" s="97"/>
      <c r="E27" s="98"/>
    </row>
    <row r="28" spans="1:5" ht="12.75">
      <c r="A28" s="96">
        <v>31</v>
      </c>
      <c r="B28" s="78" t="s">
        <v>27</v>
      </c>
      <c r="C28" s="32"/>
      <c r="D28" s="97"/>
      <c r="E28" s="98"/>
    </row>
    <row r="29" spans="1:5" ht="12.75">
      <c r="A29" s="96">
        <v>32</v>
      </c>
      <c r="B29" s="78" t="s">
        <v>423</v>
      </c>
      <c r="C29" s="32"/>
      <c r="D29" s="97"/>
      <c r="E29" s="98"/>
    </row>
    <row r="30" spans="1:5" ht="12.75">
      <c r="A30" s="96">
        <v>33</v>
      </c>
      <c r="B30" s="23" t="s">
        <v>28</v>
      </c>
      <c r="C30" s="32"/>
      <c r="D30" s="97"/>
      <c r="E30" s="98"/>
    </row>
    <row r="31" spans="1:5" ht="12.75">
      <c r="A31" s="96">
        <v>43</v>
      </c>
      <c r="B31" s="78" t="s">
        <v>378</v>
      </c>
      <c r="C31" s="32"/>
      <c r="D31" s="97"/>
      <c r="E31" s="98"/>
    </row>
    <row r="32" spans="1:5" ht="12.75">
      <c r="A32" s="96" t="s">
        <v>578</v>
      </c>
      <c r="B32" s="78" t="s">
        <v>368</v>
      </c>
      <c r="C32" s="32"/>
      <c r="D32" s="97"/>
      <c r="E32" s="98"/>
    </row>
    <row r="33" spans="1:5" ht="12.75">
      <c r="A33" s="96" t="s">
        <v>578</v>
      </c>
      <c r="B33" s="78" t="s">
        <v>369</v>
      </c>
      <c r="C33" s="48"/>
      <c r="D33" s="97"/>
      <c r="E33" s="98"/>
    </row>
    <row r="34" spans="1:5" ht="12.75">
      <c r="A34" s="96" t="s">
        <v>579</v>
      </c>
      <c r="B34" s="78" t="s">
        <v>368</v>
      </c>
      <c r="C34" s="32"/>
      <c r="D34" s="97"/>
      <c r="E34" s="98"/>
    </row>
    <row r="35" spans="1:5" ht="12.75">
      <c r="A35" s="96" t="s">
        <v>579</v>
      </c>
      <c r="B35" s="78" t="s">
        <v>369</v>
      </c>
      <c r="C35" s="48"/>
      <c r="D35" s="97"/>
      <c r="E35" s="98"/>
    </row>
    <row r="36" spans="1:5" ht="12.75">
      <c r="A36" s="96" t="s">
        <v>580</v>
      </c>
      <c r="B36" s="78" t="s">
        <v>368</v>
      </c>
      <c r="C36" s="32"/>
      <c r="D36" s="97"/>
      <c r="E36" s="98"/>
    </row>
    <row r="37" spans="1:5" ht="12.75">
      <c r="A37" s="96" t="s">
        <v>580</v>
      </c>
      <c r="B37" s="78" t="s">
        <v>369</v>
      </c>
      <c r="C37" s="48"/>
      <c r="D37" s="97"/>
      <c r="E37" s="98"/>
    </row>
    <row r="38" spans="1:5" ht="12.75">
      <c r="A38" s="96" t="s">
        <v>581</v>
      </c>
      <c r="B38" s="78" t="s">
        <v>368</v>
      </c>
      <c r="C38" s="32"/>
      <c r="D38" s="97"/>
      <c r="E38" s="98"/>
    </row>
    <row r="39" spans="1:5" ht="12.75">
      <c r="A39" s="96" t="s">
        <v>581</v>
      </c>
      <c r="B39" s="78" t="s">
        <v>369</v>
      </c>
      <c r="C39" s="48"/>
      <c r="D39" s="97"/>
      <c r="E39" s="98"/>
    </row>
    <row r="40" spans="1:5" ht="26.25">
      <c r="A40" s="96">
        <v>48</v>
      </c>
      <c r="B40" s="99" t="s">
        <v>29</v>
      </c>
      <c r="C40" s="32"/>
      <c r="D40" s="97"/>
      <c r="E40" s="98"/>
    </row>
    <row r="41" spans="1:5" ht="12.75">
      <c r="A41" s="96" t="s">
        <v>30</v>
      </c>
      <c r="B41" s="78" t="s">
        <v>31</v>
      </c>
      <c r="C41" s="32"/>
      <c r="D41" s="97"/>
      <c r="E41" s="98"/>
    </row>
    <row r="42" spans="1:5" ht="12.75">
      <c r="A42" s="96" t="s">
        <v>32</v>
      </c>
      <c r="B42" s="78" t="s">
        <v>33</v>
      </c>
      <c r="C42" s="32"/>
      <c r="D42" s="97"/>
      <c r="E42" s="98"/>
    </row>
    <row r="43" spans="1:5" ht="12.75">
      <c r="A43" s="96">
        <v>49</v>
      </c>
      <c r="B43" s="78" t="s">
        <v>34</v>
      </c>
      <c r="C43" s="32"/>
      <c r="D43" s="97"/>
      <c r="E43" s="98"/>
    </row>
    <row r="44" spans="1:5" ht="12.75">
      <c r="A44" s="96">
        <v>49</v>
      </c>
      <c r="B44" s="78" t="s">
        <v>35</v>
      </c>
      <c r="C44" s="32"/>
      <c r="D44" s="97"/>
      <c r="E44" s="98"/>
    </row>
    <row r="45" spans="1:5" ht="12.75">
      <c r="A45" s="96">
        <v>49</v>
      </c>
      <c r="B45" s="78" t="s">
        <v>36</v>
      </c>
      <c r="C45" s="48"/>
      <c r="D45" s="97"/>
      <c r="E45" s="98"/>
    </row>
    <row r="46" spans="1:5" ht="12.75">
      <c r="A46" s="96">
        <v>50</v>
      </c>
      <c r="B46" s="78" t="s">
        <v>373</v>
      </c>
      <c r="C46" s="32"/>
      <c r="D46" s="97"/>
      <c r="E46" s="98"/>
    </row>
    <row r="47" spans="1:5" ht="12.75">
      <c r="A47" s="96">
        <v>50</v>
      </c>
      <c r="B47" s="78" t="s">
        <v>374</v>
      </c>
      <c r="C47" s="32"/>
      <c r="D47" s="97"/>
      <c r="E47" s="98"/>
    </row>
    <row r="48" spans="1:5" ht="12.75">
      <c r="A48" s="96">
        <v>50</v>
      </c>
      <c r="B48" s="78" t="s">
        <v>375</v>
      </c>
      <c r="C48" s="48"/>
      <c r="D48" s="97"/>
      <c r="E48" s="98"/>
    </row>
    <row r="49" spans="1:5" ht="26.25">
      <c r="A49" s="96">
        <v>51</v>
      </c>
      <c r="B49" s="99" t="s">
        <v>37</v>
      </c>
      <c r="C49" s="32"/>
      <c r="D49" s="97"/>
      <c r="E49" s="98"/>
    </row>
    <row r="50" spans="1:5" ht="12.75">
      <c r="A50" s="96">
        <v>52</v>
      </c>
      <c r="B50" s="78" t="s">
        <v>38</v>
      </c>
      <c r="C50" s="32"/>
      <c r="D50" s="97"/>
      <c r="E50" s="98"/>
    </row>
    <row r="51" spans="1:5" ht="26.25">
      <c r="A51" s="96">
        <v>53</v>
      </c>
      <c r="B51" s="99" t="s">
        <v>39</v>
      </c>
      <c r="C51" s="32"/>
      <c r="D51" s="97"/>
      <c r="E51" s="98"/>
    </row>
  </sheetData>
  <sheetProtection password="D75D" sheet="1"/>
  <mergeCells count="1">
    <mergeCell ref="C14:E14"/>
  </mergeCells>
  <printOptions/>
  <pageMargins left="0.25" right="0.25" top="1" bottom="1" header="0.5" footer="0.5"/>
  <pageSetup fitToHeight="1" fitToWidth="1" horizontalDpi="300" verticalDpi="300" orientation="portrait" scale="89" r:id="rId1"/>
  <headerFooter alignWithMargins="0">
    <oddHeader>&amp;LEXCEL VERSION</oddHead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H44"/>
  <sheetViews>
    <sheetView showGridLines="0" zoomScalePageLayoutView="0" workbookViewId="0" topLeftCell="A1">
      <selection activeCell="A1" sqref="A1"/>
    </sheetView>
  </sheetViews>
  <sheetFormatPr defaultColWidth="9.140625" defaultRowHeight="12.75"/>
  <cols>
    <col min="1" max="1" width="6.00390625" style="88" customWidth="1"/>
    <col min="2" max="2" width="41.28125" style="88" customWidth="1"/>
    <col min="3" max="3" width="19.140625" style="88" customWidth="1"/>
    <col min="4" max="4" width="13.57421875" style="88" customWidth="1"/>
    <col min="5" max="5" width="3.7109375" style="88" customWidth="1"/>
    <col min="6" max="6" width="9.140625" style="88" customWidth="1"/>
    <col min="7" max="7" width="3.7109375" style="88" customWidth="1"/>
    <col min="8" max="8" width="11.140625" style="88" customWidth="1"/>
    <col min="9" max="16384" width="9.140625" style="88" customWidth="1"/>
  </cols>
  <sheetData>
    <row r="1" spans="1:8" ht="12.75">
      <c r="A1" s="269"/>
      <c r="B1" s="270"/>
      <c r="C1" s="270"/>
      <c r="D1" s="270"/>
      <c r="E1" s="459" t="s">
        <v>573</v>
      </c>
      <c r="F1" s="460"/>
      <c r="G1" s="460"/>
      <c r="H1" s="377">
        <f>'cover pg entry'!C2</f>
        <v>0</v>
      </c>
    </row>
    <row r="2" spans="1:8" ht="12.75">
      <c r="A2" s="272"/>
      <c r="E2" s="457" t="s">
        <v>575</v>
      </c>
      <c r="F2" s="458"/>
      <c r="G2" s="458"/>
      <c r="H2" s="378">
        <f>'cover pg entry'!C3</f>
        <v>0</v>
      </c>
    </row>
    <row r="3" spans="1:8" ht="15">
      <c r="A3" s="274" t="s">
        <v>263</v>
      </c>
      <c r="B3" s="79"/>
      <c r="C3" s="79"/>
      <c r="D3" s="79"/>
      <c r="E3" s="79"/>
      <c r="F3" s="79"/>
      <c r="G3" s="79"/>
      <c r="H3" s="80"/>
    </row>
    <row r="4" spans="1:8" ht="12.75">
      <c r="A4" s="294"/>
      <c r="B4" s="88" t="s">
        <v>264</v>
      </c>
      <c r="H4" s="307"/>
    </row>
    <row r="5" spans="1:8" ht="12.75">
      <c r="A5" s="294">
        <v>901</v>
      </c>
      <c r="B5" s="88" t="s">
        <v>265</v>
      </c>
      <c r="E5" s="18"/>
      <c r="F5" s="88" t="s">
        <v>256</v>
      </c>
      <c r="G5" s="18"/>
      <c r="H5" s="307" t="s">
        <v>257</v>
      </c>
    </row>
    <row r="6" spans="1:8" ht="4.5" customHeight="1">
      <c r="A6" s="276"/>
      <c r="B6" s="79"/>
      <c r="C6" s="79"/>
      <c r="D6" s="79"/>
      <c r="E6" s="79"/>
      <c r="F6" s="79"/>
      <c r="G6" s="79"/>
      <c r="H6" s="80"/>
    </row>
    <row r="7" spans="1:8" ht="12.75">
      <c r="A7" s="294">
        <v>902</v>
      </c>
      <c r="B7" s="88" t="s">
        <v>266</v>
      </c>
      <c r="H7" s="307"/>
    </row>
    <row r="8" spans="1:8" ht="12.75">
      <c r="A8" s="294"/>
      <c r="B8" s="88" t="s">
        <v>267</v>
      </c>
      <c r="E8" s="18"/>
      <c r="F8" s="88" t="s">
        <v>256</v>
      </c>
      <c r="G8" s="18"/>
      <c r="H8" s="307" t="s">
        <v>257</v>
      </c>
    </row>
    <row r="9" spans="1:8" ht="8.25" customHeight="1">
      <c r="A9" s="294"/>
      <c r="H9" s="307"/>
    </row>
    <row r="10" spans="1:8" ht="12.75">
      <c r="A10" s="342"/>
      <c r="B10" s="357" t="s">
        <v>478</v>
      </c>
      <c r="C10" s="343"/>
      <c r="D10" s="343"/>
      <c r="E10" s="343"/>
      <c r="F10" s="343"/>
      <c r="G10" s="343"/>
      <c r="H10" s="86"/>
    </row>
    <row r="11" spans="1:8" ht="18.75" customHeight="1">
      <c r="A11" s="288"/>
      <c r="B11" s="307"/>
      <c r="D11" s="358" t="s">
        <v>268</v>
      </c>
      <c r="E11" s="296"/>
      <c r="F11" s="296"/>
      <c r="G11" s="296"/>
      <c r="H11" s="359"/>
    </row>
    <row r="12" spans="1:8" ht="12.75">
      <c r="A12" s="25"/>
      <c r="B12" s="273" t="s">
        <v>269</v>
      </c>
      <c r="C12" s="316" t="s">
        <v>270</v>
      </c>
      <c r="D12" s="291" t="s">
        <v>271</v>
      </c>
      <c r="E12" s="360"/>
      <c r="F12" s="360"/>
      <c r="G12" s="360"/>
      <c r="H12" s="361"/>
    </row>
    <row r="13" spans="1:8" ht="27.75" customHeight="1">
      <c r="A13" s="294">
        <v>905</v>
      </c>
      <c r="B13" s="2"/>
      <c r="C13" s="17"/>
      <c r="D13" s="3"/>
      <c r="E13" s="17"/>
      <c r="F13" s="17"/>
      <c r="G13" s="17"/>
      <c r="H13" s="2"/>
    </row>
    <row r="14" spans="1:8" ht="27.75" customHeight="1">
      <c r="A14" s="294">
        <v>906</v>
      </c>
      <c r="B14" s="2"/>
      <c r="C14" s="17"/>
      <c r="D14" s="3"/>
      <c r="E14" s="17"/>
      <c r="F14" s="17"/>
      <c r="G14" s="17"/>
      <c r="H14" s="2"/>
    </row>
    <row r="15" spans="1:8" ht="27.75" customHeight="1">
      <c r="A15" s="294">
        <v>907</v>
      </c>
      <c r="B15" s="2"/>
      <c r="C15" s="17"/>
      <c r="D15" s="3"/>
      <c r="E15" s="17"/>
      <c r="F15" s="17"/>
      <c r="G15" s="17"/>
      <c r="H15" s="2"/>
    </row>
    <row r="16" spans="1:8" ht="27.75" customHeight="1">
      <c r="A16" s="294">
        <v>908</v>
      </c>
      <c r="B16" s="2"/>
      <c r="C16" s="17"/>
      <c r="D16" s="3"/>
      <c r="E16" s="17"/>
      <c r="F16" s="17"/>
      <c r="G16" s="17"/>
      <c r="H16" s="2"/>
    </row>
    <row r="17" spans="1:8" ht="27.75" customHeight="1">
      <c r="A17" s="294">
        <v>909</v>
      </c>
      <c r="B17" s="2"/>
      <c r="C17" s="17"/>
      <c r="D17" s="428"/>
      <c r="E17" s="489"/>
      <c r="F17" s="489"/>
      <c r="G17" s="489"/>
      <c r="H17" s="490"/>
    </row>
    <row r="18" spans="1:8" ht="12.75">
      <c r="A18" s="272"/>
      <c r="D18" s="326"/>
      <c r="E18" s="326"/>
      <c r="F18" s="326"/>
      <c r="G18" s="326"/>
      <c r="H18" s="326"/>
    </row>
    <row r="19" spans="1:8" ht="12.75">
      <c r="A19" s="272"/>
      <c r="B19" s="326"/>
      <c r="C19" s="326"/>
      <c r="D19" s="326"/>
      <c r="E19" s="326"/>
      <c r="F19" s="326"/>
      <c r="G19" s="326"/>
      <c r="H19" s="326"/>
    </row>
    <row r="20" s="326" customFormat="1" ht="12.75"/>
    <row r="21" spans="1:7" s="326" customFormat="1" ht="12.75">
      <c r="A21" s="406"/>
      <c r="E21" s="409"/>
      <c r="G21" s="409"/>
    </row>
    <row r="22" spans="1:2" s="326" customFormat="1" ht="12.75">
      <c r="A22" s="406"/>
      <c r="B22" s="427"/>
    </row>
    <row r="23" s="326" customFormat="1" ht="6" customHeight="1">
      <c r="A23" s="406"/>
    </row>
    <row r="24" spans="1:7" s="326" customFormat="1" ht="12.75">
      <c r="A24" s="406"/>
      <c r="E24" s="409"/>
      <c r="G24" s="409"/>
    </row>
    <row r="25" s="326" customFormat="1" ht="6" customHeight="1">
      <c r="A25" s="406"/>
    </row>
    <row r="26" s="326" customFormat="1" ht="6" customHeight="1">
      <c r="A26" s="406"/>
    </row>
    <row r="27" spans="1:7" s="326" customFormat="1" ht="12.75">
      <c r="A27" s="406"/>
      <c r="E27" s="409"/>
      <c r="G27" s="409"/>
    </row>
    <row r="28" s="326" customFormat="1" ht="7.5" customHeight="1">
      <c r="A28" s="406"/>
    </row>
    <row r="29" s="326" customFormat="1" ht="6" customHeight="1">
      <c r="A29" s="406"/>
    </row>
    <row r="30" spans="1:7" s="326" customFormat="1" ht="12.75">
      <c r="A30" s="406"/>
      <c r="E30" s="409"/>
      <c r="G30" s="409"/>
    </row>
    <row r="31" s="326" customFormat="1" ht="12.75">
      <c r="A31" s="406"/>
    </row>
    <row r="32" s="326" customFormat="1" ht="6" customHeight="1">
      <c r="A32" s="406"/>
    </row>
    <row r="33" s="326" customFormat="1" ht="6" customHeight="1">
      <c r="A33" s="406"/>
    </row>
    <row r="34" spans="1:7" s="326" customFormat="1" ht="12.75">
      <c r="A34" s="406"/>
      <c r="E34" s="409"/>
      <c r="G34" s="409"/>
    </row>
    <row r="35" s="326" customFormat="1" ht="12.75">
      <c r="A35" s="406"/>
    </row>
    <row r="36" s="326" customFormat="1" ht="12.75">
      <c r="A36" s="406"/>
    </row>
    <row r="37" spans="1:7" s="326" customFormat="1" ht="12.75">
      <c r="A37" s="406"/>
      <c r="E37" s="409"/>
      <c r="G37" s="409"/>
    </row>
    <row r="38" s="326" customFormat="1" ht="6.75" customHeight="1">
      <c r="A38" s="406"/>
    </row>
    <row r="39" s="326" customFormat="1" ht="5.25" customHeight="1">
      <c r="A39" s="406"/>
    </row>
    <row r="40" s="326" customFormat="1" ht="12.75">
      <c r="A40" s="406"/>
    </row>
    <row r="41" spans="1:7" s="326" customFormat="1" ht="12.75">
      <c r="A41" s="406"/>
      <c r="E41" s="409"/>
      <c r="G41" s="409"/>
    </row>
    <row r="42" spans="1:2" s="326" customFormat="1" ht="12.75">
      <c r="A42" s="406"/>
      <c r="B42" s="427"/>
    </row>
    <row r="44" spans="1:8" ht="12.75">
      <c r="A44" s="296"/>
      <c r="B44" s="296"/>
      <c r="C44" s="296"/>
      <c r="D44" s="296"/>
      <c r="E44" s="296"/>
      <c r="F44" s="296"/>
      <c r="G44" s="296"/>
      <c r="H44" s="296"/>
    </row>
  </sheetData>
  <sheetProtection password="D75D" sheet="1"/>
  <mergeCells count="2">
    <mergeCell ref="E1:G1"/>
    <mergeCell ref="E2:G2"/>
  </mergeCells>
  <printOptions/>
  <pageMargins left="0.25" right="0.25" top="1" bottom="1" header="0.5" footer="0.5"/>
  <pageSetup fitToHeight="1" fitToWidth="1" horizontalDpi="300" verticalDpi="300" orientation="portrait" scale="96" r:id="rId1"/>
  <headerFooter alignWithMargins="0">
    <oddHeader>&amp;LEXCEL VERSION&amp;RMS-2004</oddHeader>
    <oddFooter>&amp;CPage 14 of 16</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T67"/>
  <sheetViews>
    <sheetView showGridLines="0" zoomScalePageLayoutView="0" workbookViewId="0" topLeftCell="A1">
      <selection activeCell="A1" sqref="A1"/>
    </sheetView>
  </sheetViews>
  <sheetFormatPr defaultColWidth="9.140625" defaultRowHeight="12.75"/>
  <cols>
    <col min="1" max="1" width="5.421875" style="88" customWidth="1"/>
    <col min="2" max="2" width="29.140625" style="88" customWidth="1"/>
    <col min="3" max="3" width="16.140625" style="88" customWidth="1"/>
    <col min="4" max="4" width="14.140625" style="88" customWidth="1"/>
    <col min="5" max="5" width="13.7109375" style="88" customWidth="1"/>
    <col min="6" max="6" width="16.7109375" style="88" customWidth="1"/>
    <col min="7" max="9" width="12.7109375" style="88" customWidth="1"/>
    <col min="10" max="11" width="9.140625" style="88" customWidth="1"/>
    <col min="12" max="12" width="5.28125" style="388" customWidth="1"/>
    <col min="13" max="13" width="8.7109375" style="406" customWidth="1"/>
    <col min="14" max="20" width="8.7109375" style="88" customWidth="1"/>
    <col min="21" max="16384" width="9.140625" style="88" customWidth="1"/>
  </cols>
  <sheetData>
    <row r="1" spans="1:20" ht="12.75">
      <c r="A1" s="269"/>
      <c r="B1" s="270"/>
      <c r="C1" s="270"/>
      <c r="D1" s="270"/>
      <c r="E1" s="270"/>
      <c r="F1" s="270"/>
      <c r="G1" s="270"/>
      <c r="H1" s="455" t="s">
        <v>569</v>
      </c>
      <c r="I1" s="456"/>
      <c r="J1" s="465">
        <f>'cover pg entry'!C2</f>
        <v>0</v>
      </c>
      <c r="K1" s="466"/>
      <c r="M1" s="469" t="s">
        <v>502</v>
      </c>
      <c r="N1" s="470"/>
      <c r="O1" s="470"/>
      <c r="P1" s="470"/>
      <c r="Q1" s="470"/>
      <c r="R1" s="470"/>
      <c r="S1" s="470"/>
      <c r="T1" s="471"/>
    </row>
    <row r="2" spans="1:20" ht="12.75">
      <c r="A2" s="272"/>
      <c r="B2" s="326"/>
      <c r="C2" s="326"/>
      <c r="D2" s="326"/>
      <c r="E2" s="326"/>
      <c r="F2" s="326"/>
      <c r="G2" s="326"/>
      <c r="H2" s="453" t="s">
        <v>570</v>
      </c>
      <c r="I2" s="454"/>
      <c r="J2" s="467">
        <f>'cover pg entry'!C3</f>
        <v>0</v>
      </c>
      <c r="K2" s="468"/>
      <c r="M2" s="472"/>
      <c r="N2" s="473"/>
      <c r="O2" s="473"/>
      <c r="P2" s="473"/>
      <c r="Q2" s="473"/>
      <c r="R2" s="473"/>
      <c r="S2" s="473"/>
      <c r="T2" s="474"/>
    </row>
    <row r="3" spans="1:20" ht="15">
      <c r="A3" s="297" t="s">
        <v>272</v>
      </c>
      <c r="B3" s="79"/>
      <c r="C3" s="362" t="s">
        <v>273</v>
      </c>
      <c r="D3" s="79"/>
      <c r="E3" s="79"/>
      <c r="F3" s="79"/>
      <c r="G3" s="79"/>
      <c r="H3" s="79"/>
      <c r="I3" s="79"/>
      <c r="J3" s="79"/>
      <c r="K3" s="80"/>
      <c r="M3" s="389" t="s">
        <v>503</v>
      </c>
      <c r="N3" s="390" t="s">
        <v>504</v>
      </c>
      <c r="O3" s="390" t="s">
        <v>505</v>
      </c>
      <c r="P3" s="390" t="s">
        <v>506</v>
      </c>
      <c r="Q3" s="390" t="s">
        <v>507</v>
      </c>
      <c r="R3" s="390" t="s">
        <v>508</v>
      </c>
      <c r="S3" s="390" t="s">
        <v>509</v>
      </c>
      <c r="T3" s="391" t="s">
        <v>510</v>
      </c>
    </row>
    <row r="4" spans="1:20" ht="12.75">
      <c r="A4" s="288"/>
      <c r="B4" s="288"/>
      <c r="C4" s="363" t="s">
        <v>101</v>
      </c>
      <c r="D4" s="363" t="s">
        <v>102</v>
      </c>
      <c r="E4" s="363" t="s">
        <v>72</v>
      </c>
      <c r="F4" s="363" t="s">
        <v>74</v>
      </c>
      <c r="G4" s="364" t="s">
        <v>103</v>
      </c>
      <c r="H4" s="365"/>
      <c r="I4" s="366" t="s">
        <v>412</v>
      </c>
      <c r="J4" s="385" t="s">
        <v>495</v>
      </c>
      <c r="K4" s="386" t="s">
        <v>495</v>
      </c>
      <c r="M4" s="386" t="s">
        <v>511</v>
      </c>
      <c r="N4" s="392" t="s">
        <v>512</v>
      </c>
      <c r="O4" s="393" t="s">
        <v>513</v>
      </c>
      <c r="P4" s="385" t="s">
        <v>513</v>
      </c>
      <c r="Q4" s="385" t="s">
        <v>514</v>
      </c>
      <c r="R4" s="393" t="s">
        <v>515</v>
      </c>
      <c r="S4" s="385" t="s">
        <v>516</v>
      </c>
      <c r="T4" s="385" t="s">
        <v>517</v>
      </c>
    </row>
    <row r="5" spans="1:20" ht="12.75">
      <c r="A5" s="288"/>
      <c r="B5" s="288"/>
      <c r="C5" s="294" t="s">
        <v>274</v>
      </c>
      <c r="D5" s="294" t="s">
        <v>275</v>
      </c>
      <c r="E5" s="294" t="s">
        <v>275</v>
      </c>
      <c r="F5" s="294" t="s">
        <v>276</v>
      </c>
      <c r="G5" s="365" t="s">
        <v>277</v>
      </c>
      <c r="H5" s="365"/>
      <c r="I5" s="367" t="s">
        <v>275</v>
      </c>
      <c r="J5" s="367" t="s">
        <v>496</v>
      </c>
      <c r="K5" s="367" t="s">
        <v>498</v>
      </c>
      <c r="L5" s="408"/>
      <c r="M5" s="394" t="s">
        <v>518</v>
      </c>
      <c r="N5" s="395" t="s">
        <v>519</v>
      </c>
      <c r="O5" s="396" t="s">
        <v>520</v>
      </c>
      <c r="P5" s="367" t="s">
        <v>520</v>
      </c>
      <c r="Q5" s="367" t="s">
        <v>519</v>
      </c>
      <c r="R5" s="396" t="s">
        <v>521</v>
      </c>
      <c r="S5" s="367" t="s">
        <v>522</v>
      </c>
      <c r="T5" s="367" t="s">
        <v>523</v>
      </c>
    </row>
    <row r="6" spans="1:20" ht="12.75">
      <c r="A6" s="276" t="s">
        <v>99</v>
      </c>
      <c r="B6" s="276" t="s">
        <v>278</v>
      </c>
      <c r="C6" s="276" t="s">
        <v>279</v>
      </c>
      <c r="D6" s="276" t="s">
        <v>280</v>
      </c>
      <c r="E6" s="276" t="s">
        <v>281</v>
      </c>
      <c r="F6" s="276" t="s">
        <v>279</v>
      </c>
      <c r="G6" s="276" t="s">
        <v>282</v>
      </c>
      <c r="H6" s="276" t="s">
        <v>283</v>
      </c>
      <c r="I6" s="368" t="s">
        <v>413</v>
      </c>
      <c r="J6" s="368" t="s">
        <v>497</v>
      </c>
      <c r="K6" s="368" t="s">
        <v>499</v>
      </c>
      <c r="L6" s="408"/>
      <c r="M6" s="368" t="s">
        <v>519</v>
      </c>
      <c r="N6" s="397" t="s">
        <v>524</v>
      </c>
      <c r="O6" s="398">
        <v>2</v>
      </c>
      <c r="P6" s="276">
        <v>5</v>
      </c>
      <c r="Q6" s="276" t="s">
        <v>525</v>
      </c>
      <c r="R6" s="398" t="s">
        <v>526</v>
      </c>
      <c r="S6" s="368" t="s">
        <v>527</v>
      </c>
      <c r="T6" s="367" t="s">
        <v>528</v>
      </c>
    </row>
    <row r="7" spans="1:20" ht="18" customHeight="1">
      <c r="A7" s="276">
        <v>951</v>
      </c>
      <c r="B7" s="25" t="s">
        <v>284</v>
      </c>
      <c r="C7" s="9">
        <v>0</v>
      </c>
      <c r="D7" s="9">
        <v>0</v>
      </c>
      <c r="E7" s="9">
        <v>0</v>
      </c>
      <c r="F7" s="25">
        <f aca="true" t="shared" si="0" ref="F7:F28">C7+D7-E7</f>
        <v>0</v>
      </c>
      <c r="G7" s="9"/>
      <c r="H7" s="9"/>
      <c r="I7" s="19"/>
      <c r="J7" s="383" t="str">
        <f aca="true" t="shared" si="1" ref="J7:J30">IF(AVERAGE(C7,F7)&lt;=0,"NA",E7/(AVERAGE(C7,F7)))</f>
        <v>NA</v>
      </c>
      <c r="K7" s="384" t="str">
        <f aca="true" t="shared" si="2" ref="K7:K30">IF(C7&lt;=0,"NA",I7/C7)</f>
        <v>NA</v>
      </c>
      <c r="L7" s="432"/>
      <c r="M7" s="399" t="str">
        <f aca="true" t="shared" si="3" ref="M7:M29">IF(C7+D7-E7=F7,"OK","ERROR")</f>
        <v>OK</v>
      </c>
      <c r="N7" s="400" t="str">
        <f aca="true" t="shared" si="4" ref="N7:N29">IF(G7+H7=F7,"OK","ERROR")</f>
        <v>OK</v>
      </c>
      <c r="O7" s="399" t="str">
        <f aca="true" t="shared" si="5" ref="O7:O29">IF(I7&lt;=C7,"OK","ERROR")</f>
        <v>OK</v>
      </c>
      <c r="P7" s="399" t="str">
        <f aca="true" t="shared" si="6" ref="P7:P29">IF(I7&lt;=F7,"OK","ERROR")</f>
        <v>OK</v>
      </c>
      <c r="Q7" s="401" t="str">
        <f aca="true" t="shared" si="7" ref="Q7:Q29">IF(I7&lt;(C7-E7),"ERROR","OK")</f>
        <v>OK</v>
      </c>
      <c r="R7" s="401" t="str">
        <f aca="true" t="shared" si="8" ref="R7:R29">IF(C7=0,"OK",IF((J7+K7)&gt;95%,"OK","ERROR"))</f>
        <v>OK</v>
      </c>
      <c r="S7" s="402"/>
      <c r="T7" s="403"/>
    </row>
    <row r="8" spans="1:20" ht="18" customHeight="1">
      <c r="A8" s="276">
        <v>952</v>
      </c>
      <c r="B8" s="25" t="s">
        <v>285</v>
      </c>
      <c r="C8" s="9">
        <v>0</v>
      </c>
      <c r="D8" s="9">
        <v>0</v>
      </c>
      <c r="E8" s="9">
        <v>0</v>
      </c>
      <c r="F8" s="25">
        <f t="shared" si="0"/>
        <v>0</v>
      </c>
      <c r="G8" s="9"/>
      <c r="H8" s="9"/>
      <c r="I8" s="19"/>
      <c r="J8" s="383" t="str">
        <f t="shared" si="1"/>
        <v>NA</v>
      </c>
      <c r="K8" s="384" t="str">
        <f t="shared" si="2"/>
        <v>NA</v>
      </c>
      <c r="L8" s="432"/>
      <c r="M8" s="399" t="str">
        <f t="shared" si="3"/>
        <v>OK</v>
      </c>
      <c r="N8" s="400" t="str">
        <f t="shared" si="4"/>
        <v>OK</v>
      </c>
      <c r="O8" s="399" t="str">
        <f t="shared" si="5"/>
        <v>OK</v>
      </c>
      <c r="P8" s="399" t="str">
        <f t="shared" si="6"/>
        <v>OK</v>
      </c>
      <c r="Q8" s="401" t="str">
        <f t="shared" si="7"/>
        <v>OK</v>
      </c>
      <c r="R8" s="401" t="str">
        <f t="shared" si="8"/>
        <v>OK</v>
      </c>
      <c r="S8" s="402"/>
      <c r="T8" s="404"/>
    </row>
    <row r="9" spans="1:20" ht="18" customHeight="1">
      <c r="A9" s="276">
        <v>953</v>
      </c>
      <c r="B9" s="25" t="s">
        <v>286</v>
      </c>
      <c r="C9" s="9">
        <v>0</v>
      </c>
      <c r="D9" s="9">
        <v>0</v>
      </c>
      <c r="E9" s="9">
        <v>0</v>
      </c>
      <c r="F9" s="25">
        <f t="shared" si="0"/>
        <v>0</v>
      </c>
      <c r="G9" s="9"/>
      <c r="H9" s="9"/>
      <c r="I9" s="19"/>
      <c r="J9" s="383" t="str">
        <f t="shared" si="1"/>
        <v>NA</v>
      </c>
      <c r="K9" s="384" t="str">
        <f t="shared" si="2"/>
        <v>NA</v>
      </c>
      <c r="L9" s="432"/>
      <c r="M9" s="399" t="str">
        <f t="shared" si="3"/>
        <v>OK</v>
      </c>
      <c r="N9" s="400" t="str">
        <f t="shared" si="4"/>
        <v>OK</v>
      </c>
      <c r="O9" s="399" t="str">
        <f t="shared" si="5"/>
        <v>OK</v>
      </c>
      <c r="P9" s="399" t="str">
        <f t="shared" si="6"/>
        <v>OK</v>
      </c>
      <c r="Q9" s="401" t="str">
        <f t="shared" si="7"/>
        <v>OK</v>
      </c>
      <c r="R9" s="401" t="str">
        <f t="shared" si="8"/>
        <v>OK</v>
      </c>
      <c r="S9" s="402"/>
      <c r="T9" s="404"/>
    </row>
    <row r="10" spans="1:20" ht="18" customHeight="1">
      <c r="A10" s="276">
        <v>954</v>
      </c>
      <c r="B10" s="25" t="s">
        <v>287</v>
      </c>
      <c r="C10" s="9">
        <v>0</v>
      </c>
      <c r="D10" s="9">
        <v>0</v>
      </c>
      <c r="E10" s="9">
        <v>0</v>
      </c>
      <c r="F10" s="25">
        <f t="shared" si="0"/>
        <v>0</v>
      </c>
      <c r="G10" s="9"/>
      <c r="H10" s="9"/>
      <c r="I10" s="19"/>
      <c r="J10" s="383" t="str">
        <f t="shared" si="1"/>
        <v>NA</v>
      </c>
      <c r="K10" s="384" t="str">
        <f t="shared" si="2"/>
        <v>NA</v>
      </c>
      <c r="L10" s="432"/>
      <c r="M10" s="399" t="str">
        <f t="shared" si="3"/>
        <v>OK</v>
      </c>
      <c r="N10" s="400" t="str">
        <f t="shared" si="4"/>
        <v>OK</v>
      </c>
      <c r="O10" s="399" t="str">
        <f t="shared" si="5"/>
        <v>OK</v>
      </c>
      <c r="P10" s="399" t="str">
        <f t="shared" si="6"/>
        <v>OK</v>
      </c>
      <c r="Q10" s="401" t="str">
        <f t="shared" si="7"/>
        <v>OK</v>
      </c>
      <c r="R10" s="401" t="str">
        <f t="shared" si="8"/>
        <v>OK</v>
      </c>
      <c r="S10" s="402"/>
      <c r="T10" s="404"/>
    </row>
    <row r="11" spans="1:20" ht="18" customHeight="1">
      <c r="A11" s="276">
        <v>955</v>
      </c>
      <c r="B11" s="25" t="s">
        <v>288</v>
      </c>
      <c r="C11" s="9">
        <v>0</v>
      </c>
      <c r="D11" s="9">
        <v>0</v>
      </c>
      <c r="E11" s="9">
        <v>0</v>
      </c>
      <c r="F11" s="25">
        <f t="shared" si="0"/>
        <v>0</v>
      </c>
      <c r="G11" s="9"/>
      <c r="H11" s="9"/>
      <c r="I11" s="19"/>
      <c r="J11" s="383" t="str">
        <f t="shared" si="1"/>
        <v>NA</v>
      </c>
      <c r="K11" s="384" t="str">
        <f t="shared" si="2"/>
        <v>NA</v>
      </c>
      <c r="L11" s="432"/>
      <c r="M11" s="399" t="str">
        <f t="shared" si="3"/>
        <v>OK</v>
      </c>
      <c r="N11" s="400" t="str">
        <f t="shared" si="4"/>
        <v>OK</v>
      </c>
      <c r="O11" s="399" t="str">
        <f t="shared" si="5"/>
        <v>OK</v>
      </c>
      <c r="P11" s="399" t="str">
        <f t="shared" si="6"/>
        <v>OK</v>
      </c>
      <c r="Q11" s="401" t="str">
        <f t="shared" si="7"/>
        <v>OK</v>
      </c>
      <c r="R11" s="401" t="str">
        <f t="shared" si="8"/>
        <v>OK</v>
      </c>
      <c r="S11" s="402"/>
      <c r="T11" s="404"/>
    </row>
    <row r="12" spans="1:20" ht="18" customHeight="1">
      <c r="A12" s="276">
        <v>956</v>
      </c>
      <c r="B12" s="25" t="s">
        <v>289</v>
      </c>
      <c r="C12" s="9">
        <v>0</v>
      </c>
      <c r="D12" s="9">
        <v>0</v>
      </c>
      <c r="E12" s="9">
        <v>0</v>
      </c>
      <c r="F12" s="25">
        <f t="shared" si="0"/>
        <v>0</v>
      </c>
      <c r="G12" s="9"/>
      <c r="H12" s="9"/>
      <c r="I12" s="19"/>
      <c r="J12" s="383" t="str">
        <f t="shared" si="1"/>
        <v>NA</v>
      </c>
      <c r="K12" s="384" t="str">
        <f t="shared" si="2"/>
        <v>NA</v>
      </c>
      <c r="L12" s="432"/>
      <c r="M12" s="399" t="str">
        <f t="shared" si="3"/>
        <v>OK</v>
      </c>
      <c r="N12" s="400" t="str">
        <f t="shared" si="4"/>
        <v>OK</v>
      </c>
      <c r="O12" s="399" t="str">
        <f t="shared" si="5"/>
        <v>OK</v>
      </c>
      <c r="P12" s="399" t="str">
        <f t="shared" si="6"/>
        <v>OK</v>
      </c>
      <c r="Q12" s="401" t="str">
        <f t="shared" si="7"/>
        <v>OK</v>
      </c>
      <c r="R12" s="401" t="str">
        <f t="shared" si="8"/>
        <v>OK</v>
      </c>
      <c r="S12" s="402"/>
      <c r="T12" s="404"/>
    </row>
    <row r="13" spans="1:20" ht="18" customHeight="1">
      <c r="A13" s="276">
        <v>957</v>
      </c>
      <c r="B13" s="25" t="s">
        <v>290</v>
      </c>
      <c r="C13" s="9">
        <v>0</v>
      </c>
      <c r="D13" s="9">
        <v>0</v>
      </c>
      <c r="E13" s="9">
        <v>0</v>
      </c>
      <c r="F13" s="25">
        <f t="shared" si="0"/>
        <v>0</v>
      </c>
      <c r="G13" s="9"/>
      <c r="H13" s="9"/>
      <c r="I13" s="19"/>
      <c r="J13" s="383" t="str">
        <f t="shared" si="1"/>
        <v>NA</v>
      </c>
      <c r="K13" s="384" t="str">
        <f t="shared" si="2"/>
        <v>NA</v>
      </c>
      <c r="L13" s="432"/>
      <c r="M13" s="399" t="str">
        <f t="shared" si="3"/>
        <v>OK</v>
      </c>
      <c r="N13" s="400" t="str">
        <f t="shared" si="4"/>
        <v>OK</v>
      </c>
      <c r="O13" s="399" t="str">
        <f t="shared" si="5"/>
        <v>OK</v>
      </c>
      <c r="P13" s="399" t="str">
        <f t="shared" si="6"/>
        <v>OK</v>
      </c>
      <c r="Q13" s="401" t="str">
        <f t="shared" si="7"/>
        <v>OK</v>
      </c>
      <c r="R13" s="401" t="str">
        <f t="shared" si="8"/>
        <v>OK</v>
      </c>
      <c r="S13" s="402"/>
      <c r="T13" s="404"/>
    </row>
    <row r="14" spans="1:20" ht="18" customHeight="1">
      <c r="A14" s="276">
        <v>958</v>
      </c>
      <c r="B14" s="25" t="s">
        <v>488</v>
      </c>
      <c r="C14" s="9">
        <v>0</v>
      </c>
      <c r="D14" s="9">
        <v>0</v>
      </c>
      <c r="E14" s="9">
        <v>0</v>
      </c>
      <c r="F14" s="25">
        <f t="shared" si="0"/>
        <v>0</v>
      </c>
      <c r="G14" s="9"/>
      <c r="H14" s="9"/>
      <c r="I14" s="19"/>
      <c r="J14" s="383" t="str">
        <f t="shared" si="1"/>
        <v>NA</v>
      </c>
      <c r="K14" s="384" t="str">
        <f t="shared" si="2"/>
        <v>NA</v>
      </c>
      <c r="L14" s="432"/>
      <c r="M14" s="399" t="str">
        <f t="shared" si="3"/>
        <v>OK</v>
      </c>
      <c r="N14" s="400" t="str">
        <f t="shared" si="4"/>
        <v>OK</v>
      </c>
      <c r="O14" s="399" t="str">
        <f t="shared" si="5"/>
        <v>OK</v>
      </c>
      <c r="P14" s="399" t="str">
        <f t="shared" si="6"/>
        <v>OK</v>
      </c>
      <c r="Q14" s="401" t="str">
        <f t="shared" si="7"/>
        <v>OK</v>
      </c>
      <c r="R14" s="401" t="str">
        <f t="shared" si="8"/>
        <v>OK</v>
      </c>
      <c r="S14" s="402"/>
      <c r="T14" s="404"/>
    </row>
    <row r="15" spans="1:20" ht="18" customHeight="1">
      <c r="A15" s="276">
        <v>959</v>
      </c>
      <c r="B15" s="25" t="s">
        <v>291</v>
      </c>
      <c r="C15" s="9">
        <v>0</v>
      </c>
      <c r="D15" s="9">
        <v>0</v>
      </c>
      <c r="E15" s="9">
        <v>0</v>
      </c>
      <c r="F15" s="25">
        <f t="shared" si="0"/>
        <v>0</v>
      </c>
      <c r="G15" s="9"/>
      <c r="H15" s="9"/>
      <c r="I15" s="19"/>
      <c r="J15" s="383" t="str">
        <f t="shared" si="1"/>
        <v>NA</v>
      </c>
      <c r="K15" s="384" t="str">
        <f t="shared" si="2"/>
        <v>NA</v>
      </c>
      <c r="L15" s="432"/>
      <c r="M15" s="399" t="str">
        <f t="shared" si="3"/>
        <v>OK</v>
      </c>
      <c r="N15" s="400" t="str">
        <f t="shared" si="4"/>
        <v>OK</v>
      </c>
      <c r="O15" s="399" t="str">
        <f t="shared" si="5"/>
        <v>OK</v>
      </c>
      <c r="P15" s="399" t="str">
        <f t="shared" si="6"/>
        <v>OK</v>
      </c>
      <c r="Q15" s="401" t="str">
        <f t="shared" si="7"/>
        <v>OK</v>
      </c>
      <c r="R15" s="401" t="str">
        <f t="shared" si="8"/>
        <v>OK</v>
      </c>
      <c r="S15" s="402"/>
      <c r="T15" s="404"/>
    </row>
    <row r="16" spans="1:20" ht="18" customHeight="1">
      <c r="A16" s="276">
        <v>960</v>
      </c>
      <c r="B16" s="25" t="s">
        <v>292</v>
      </c>
      <c r="C16" s="9">
        <v>0</v>
      </c>
      <c r="D16" s="9">
        <v>0</v>
      </c>
      <c r="E16" s="9">
        <v>0</v>
      </c>
      <c r="F16" s="25">
        <f t="shared" si="0"/>
        <v>0</v>
      </c>
      <c r="G16" s="9"/>
      <c r="H16" s="9"/>
      <c r="I16" s="19"/>
      <c r="J16" s="383" t="str">
        <f t="shared" si="1"/>
        <v>NA</v>
      </c>
      <c r="K16" s="384" t="str">
        <f t="shared" si="2"/>
        <v>NA</v>
      </c>
      <c r="L16" s="432"/>
      <c r="M16" s="399" t="str">
        <f t="shared" si="3"/>
        <v>OK</v>
      </c>
      <c r="N16" s="400" t="str">
        <f t="shared" si="4"/>
        <v>OK</v>
      </c>
      <c r="O16" s="399" t="str">
        <f t="shared" si="5"/>
        <v>OK</v>
      </c>
      <c r="P16" s="399" t="str">
        <f t="shared" si="6"/>
        <v>OK</v>
      </c>
      <c r="Q16" s="401" t="str">
        <f t="shared" si="7"/>
        <v>OK</v>
      </c>
      <c r="R16" s="401" t="str">
        <f t="shared" si="8"/>
        <v>OK</v>
      </c>
      <c r="S16" s="402"/>
      <c r="T16" s="404"/>
    </row>
    <row r="17" spans="1:20" ht="18" customHeight="1">
      <c r="A17" s="276">
        <v>961</v>
      </c>
      <c r="B17" s="25" t="s">
        <v>293</v>
      </c>
      <c r="C17" s="9">
        <v>0</v>
      </c>
      <c r="D17" s="9">
        <v>0</v>
      </c>
      <c r="E17" s="9">
        <v>0</v>
      </c>
      <c r="F17" s="25">
        <f t="shared" si="0"/>
        <v>0</v>
      </c>
      <c r="G17" s="9"/>
      <c r="H17" s="9"/>
      <c r="I17" s="19"/>
      <c r="J17" s="383" t="str">
        <f t="shared" si="1"/>
        <v>NA</v>
      </c>
      <c r="K17" s="384" t="str">
        <f t="shared" si="2"/>
        <v>NA</v>
      </c>
      <c r="L17" s="432"/>
      <c r="M17" s="399" t="str">
        <f t="shared" si="3"/>
        <v>OK</v>
      </c>
      <c r="N17" s="400" t="str">
        <f t="shared" si="4"/>
        <v>OK</v>
      </c>
      <c r="O17" s="399" t="str">
        <f t="shared" si="5"/>
        <v>OK</v>
      </c>
      <c r="P17" s="399" t="str">
        <f t="shared" si="6"/>
        <v>OK</v>
      </c>
      <c r="Q17" s="401" t="str">
        <f t="shared" si="7"/>
        <v>OK</v>
      </c>
      <c r="R17" s="401" t="str">
        <f t="shared" si="8"/>
        <v>OK</v>
      </c>
      <c r="S17" s="402"/>
      <c r="T17" s="404"/>
    </row>
    <row r="18" spans="1:20" ht="18" customHeight="1">
      <c r="A18" s="276">
        <v>962</v>
      </c>
      <c r="B18" s="25" t="s">
        <v>294</v>
      </c>
      <c r="C18" s="9">
        <v>0</v>
      </c>
      <c r="D18" s="9">
        <v>0</v>
      </c>
      <c r="E18" s="9">
        <v>0</v>
      </c>
      <c r="F18" s="25">
        <f t="shared" si="0"/>
        <v>0</v>
      </c>
      <c r="G18" s="9"/>
      <c r="H18" s="9"/>
      <c r="I18" s="19"/>
      <c r="J18" s="383" t="str">
        <f t="shared" si="1"/>
        <v>NA</v>
      </c>
      <c r="K18" s="384" t="str">
        <f t="shared" si="2"/>
        <v>NA</v>
      </c>
      <c r="L18" s="432"/>
      <c r="M18" s="399" t="str">
        <f t="shared" si="3"/>
        <v>OK</v>
      </c>
      <c r="N18" s="400" t="str">
        <f t="shared" si="4"/>
        <v>OK</v>
      </c>
      <c r="O18" s="399" t="str">
        <f t="shared" si="5"/>
        <v>OK</v>
      </c>
      <c r="P18" s="399" t="str">
        <f t="shared" si="6"/>
        <v>OK</v>
      </c>
      <c r="Q18" s="401" t="str">
        <f t="shared" si="7"/>
        <v>OK</v>
      </c>
      <c r="R18" s="401" t="str">
        <f t="shared" si="8"/>
        <v>OK</v>
      </c>
      <c r="S18" s="402"/>
      <c r="T18" s="404"/>
    </row>
    <row r="19" spans="1:20" ht="18" customHeight="1">
      <c r="A19" s="276">
        <v>963</v>
      </c>
      <c r="B19" s="25" t="s">
        <v>295</v>
      </c>
      <c r="C19" s="9">
        <v>0</v>
      </c>
      <c r="D19" s="9">
        <v>0</v>
      </c>
      <c r="E19" s="9">
        <v>0</v>
      </c>
      <c r="F19" s="25">
        <f t="shared" si="0"/>
        <v>0</v>
      </c>
      <c r="G19" s="9"/>
      <c r="H19" s="9"/>
      <c r="I19" s="19"/>
      <c r="J19" s="383" t="str">
        <f t="shared" si="1"/>
        <v>NA</v>
      </c>
      <c r="K19" s="384" t="str">
        <f t="shared" si="2"/>
        <v>NA</v>
      </c>
      <c r="L19" s="432"/>
      <c r="M19" s="399" t="str">
        <f t="shared" si="3"/>
        <v>OK</v>
      </c>
      <c r="N19" s="400" t="str">
        <f t="shared" si="4"/>
        <v>OK</v>
      </c>
      <c r="O19" s="399" t="str">
        <f t="shared" si="5"/>
        <v>OK</v>
      </c>
      <c r="P19" s="399" t="str">
        <f t="shared" si="6"/>
        <v>OK</v>
      </c>
      <c r="Q19" s="401" t="str">
        <f t="shared" si="7"/>
        <v>OK</v>
      </c>
      <c r="R19" s="401" t="str">
        <f t="shared" si="8"/>
        <v>OK</v>
      </c>
      <c r="S19" s="402"/>
      <c r="T19" s="404"/>
    </row>
    <row r="20" spans="1:20" ht="18" customHeight="1">
      <c r="A20" s="276">
        <v>964</v>
      </c>
      <c r="B20" s="25" t="s">
        <v>296</v>
      </c>
      <c r="C20" s="9">
        <v>0</v>
      </c>
      <c r="D20" s="9">
        <v>0</v>
      </c>
      <c r="E20" s="9">
        <v>0</v>
      </c>
      <c r="F20" s="25">
        <f t="shared" si="0"/>
        <v>0</v>
      </c>
      <c r="G20" s="9"/>
      <c r="H20" s="9"/>
      <c r="I20" s="19"/>
      <c r="J20" s="383" t="str">
        <f t="shared" si="1"/>
        <v>NA</v>
      </c>
      <c r="K20" s="384" t="str">
        <f t="shared" si="2"/>
        <v>NA</v>
      </c>
      <c r="L20" s="432"/>
      <c r="M20" s="399" t="str">
        <f t="shared" si="3"/>
        <v>OK</v>
      </c>
      <c r="N20" s="400" t="str">
        <f t="shared" si="4"/>
        <v>OK</v>
      </c>
      <c r="O20" s="399" t="str">
        <f t="shared" si="5"/>
        <v>OK</v>
      </c>
      <c r="P20" s="399" t="str">
        <f t="shared" si="6"/>
        <v>OK</v>
      </c>
      <c r="Q20" s="401" t="str">
        <f t="shared" si="7"/>
        <v>OK</v>
      </c>
      <c r="R20" s="401" t="str">
        <f t="shared" si="8"/>
        <v>OK</v>
      </c>
      <c r="S20" s="402"/>
      <c r="T20" s="404"/>
    </row>
    <row r="21" spans="1:20" ht="18" customHeight="1">
      <c r="A21" s="276">
        <v>965</v>
      </c>
      <c r="B21" s="25" t="s">
        <v>297</v>
      </c>
      <c r="C21" s="9">
        <v>0</v>
      </c>
      <c r="D21" s="9">
        <v>0</v>
      </c>
      <c r="E21" s="9">
        <v>0</v>
      </c>
      <c r="F21" s="25">
        <f t="shared" si="0"/>
        <v>0</v>
      </c>
      <c r="G21" s="9"/>
      <c r="H21" s="9"/>
      <c r="I21" s="19"/>
      <c r="J21" s="383" t="str">
        <f t="shared" si="1"/>
        <v>NA</v>
      </c>
      <c r="K21" s="384" t="str">
        <f t="shared" si="2"/>
        <v>NA</v>
      </c>
      <c r="L21" s="432"/>
      <c r="M21" s="399" t="str">
        <f t="shared" si="3"/>
        <v>OK</v>
      </c>
      <c r="N21" s="400" t="str">
        <f t="shared" si="4"/>
        <v>OK</v>
      </c>
      <c r="O21" s="399" t="str">
        <f t="shared" si="5"/>
        <v>OK</v>
      </c>
      <c r="P21" s="399" t="str">
        <f t="shared" si="6"/>
        <v>OK</v>
      </c>
      <c r="Q21" s="401" t="str">
        <f t="shared" si="7"/>
        <v>OK</v>
      </c>
      <c r="R21" s="401" t="str">
        <f t="shared" si="8"/>
        <v>OK</v>
      </c>
      <c r="S21" s="402"/>
      <c r="T21" s="404"/>
    </row>
    <row r="22" spans="1:20" ht="18" customHeight="1">
      <c r="A22" s="276">
        <v>966</v>
      </c>
      <c r="B22" s="25" t="s">
        <v>298</v>
      </c>
      <c r="C22" s="9">
        <v>0</v>
      </c>
      <c r="D22" s="9">
        <v>0</v>
      </c>
      <c r="E22" s="9">
        <v>0</v>
      </c>
      <c r="F22" s="25">
        <f t="shared" si="0"/>
        <v>0</v>
      </c>
      <c r="G22" s="9"/>
      <c r="H22" s="9"/>
      <c r="I22" s="19"/>
      <c r="J22" s="383" t="str">
        <f t="shared" si="1"/>
        <v>NA</v>
      </c>
      <c r="K22" s="384" t="str">
        <f t="shared" si="2"/>
        <v>NA</v>
      </c>
      <c r="L22" s="432"/>
      <c r="M22" s="399" t="str">
        <f t="shared" si="3"/>
        <v>OK</v>
      </c>
      <c r="N22" s="400" t="str">
        <f t="shared" si="4"/>
        <v>OK</v>
      </c>
      <c r="O22" s="399" t="str">
        <f t="shared" si="5"/>
        <v>OK</v>
      </c>
      <c r="P22" s="399" t="str">
        <f t="shared" si="6"/>
        <v>OK</v>
      </c>
      <c r="Q22" s="401" t="str">
        <f t="shared" si="7"/>
        <v>OK</v>
      </c>
      <c r="R22" s="401" t="str">
        <f t="shared" si="8"/>
        <v>OK</v>
      </c>
      <c r="S22" s="402"/>
      <c r="T22" s="404"/>
    </row>
    <row r="23" spans="1:20" ht="18" customHeight="1">
      <c r="A23" s="276">
        <v>967</v>
      </c>
      <c r="B23" s="25" t="s">
        <v>299</v>
      </c>
      <c r="C23" s="9">
        <v>0</v>
      </c>
      <c r="D23" s="9">
        <v>0</v>
      </c>
      <c r="E23" s="9">
        <v>0</v>
      </c>
      <c r="F23" s="25">
        <f t="shared" si="0"/>
        <v>0</v>
      </c>
      <c r="G23" s="9"/>
      <c r="H23" s="9"/>
      <c r="I23" s="19"/>
      <c r="J23" s="383" t="str">
        <f t="shared" si="1"/>
        <v>NA</v>
      </c>
      <c r="K23" s="384" t="str">
        <f t="shared" si="2"/>
        <v>NA</v>
      </c>
      <c r="L23" s="432"/>
      <c r="M23" s="399" t="str">
        <f t="shared" si="3"/>
        <v>OK</v>
      </c>
      <c r="N23" s="400" t="str">
        <f t="shared" si="4"/>
        <v>OK</v>
      </c>
      <c r="O23" s="399" t="str">
        <f t="shared" si="5"/>
        <v>OK</v>
      </c>
      <c r="P23" s="399" t="str">
        <f t="shared" si="6"/>
        <v>OK</v>
      </c>
      <c r="Q23" s="401" t="str">
        <f t="shared" si="7"/>
        <v>OK</v>
      </c>
      <c r="R23" s="401" t="str">
        <f t="shared" si="8"/>
        <v>OK</v>
      </c>
      <c r="S23" s="402"/>
      <c r="T23" s="404"/>
    </row>
    <row r="24" spans="1:20" ht="18" customHeight="1">
      <c r="A24" s="276">
        <v>968</v>
      </c>
      <c r="B24" s="25" t="s">
        <v>300</v>
      </c>
      <c r="C24" s="9">
        <v>0</v>
      </c>
      <c r="D24" s="9">
        <v>0</v>
      </c>
      <c r="E24" s="9">
        <v>0</v>
      </c>
      <c r="F24" s="25">
        <f t="shared" si="0"/>
        <v>0</v>
      </c>
      <c r="G24" s="9"/>
      <c r="H24" s="9"/>
      <c r="I24" s="19"/>
      <c r="J24" s="383" t="str">
        <f t="shared" si="1"/>
        <v>NA</v>
      </c>
      <c r="K24" s="384" t="str">
        <f t="shared" si="2"/>
        <v>NA</v>
      </c>
      <c r="L24" s="432"/>
      <c r="M24" s="399" t="str">
        <f t="shared" si="3"/>
        <v>OK</v>
      </c>
      <c r="N24" s="400" t="str">
        <f t="shared" si="4"/>
        <v>OK</v>
      </c>
      <c r="O24" s="399" t="str">
        <f t="shared" si="5"/>
        <v>OK</v>
      </c>
      <c r="P24" s="399" t="str">
        <f t="shared" si="6"/>
        <v>OK</v>
      </c>
      <c r="Q24" s="401" t="str">
        <f t="shared" si="7"/>
        <v>OK</v>
      </c>
      <c r="R24" s="401" t="str">
        <f t="shared" si="8"/>
        <v>OK</v>
      </c>
      <c r="S24" s="402"/>
      <c r="T24" s="404"/>
    </row>
    <row r="25" spans="1:20" ht="18" customHeight="1">
      <c r="A25" s="276">
        <v>969</v>
      </c>
      <c r="B25" s="25" t="s">
        <v>301</v>
      </c>
      <c r="C25" s="9">
        <v>0</v>
      </c>
      <c r="D25" s="9">
        <v>0</v>
      </c>
      <c r="E25" s="9">
        <v>0</v>
      </c>
      <c r="F25" s="25">
        <f t="shared" si="0"/>
        <v>0</v>
      </c>
      <c r="G25" s="9"/>
      <c r="H25" s="9"/>
      <c r="I25" s="19"/>
      <c r="J25" s="383" t="str">
        <f t="shared" si="1"/>
        <v>NA</v>
      </c>
      <c r="K25" s="384" t="str">
        <f t="shared" si="2"/>
        <v>NA</v>
      </c>
      <c r="L25" s="432"/>
      <c r="M25" s="399" t="str">
        <f t="shared" si="3"/>
        <v>OK</v>
      </c>
      <c r="N25" s="400" t="str">
        <f t="shared" si="4"/>
        <v>OK</v>
      </c>
      <c r="O25" s="399" t="str">
        <f t="shared" si="5"/>
        <v>OK</v>
      </c>
      <c r="P25" s="399" t="str">
        <f t="shared" si="6"/>
        <v>OK</v>
      </c>
      <c r="Q25" s="401" t="str">
        <f t="shared" si="7"/>
        <v>OK</v>
      </c>
      <c r="R25" s="401" t="str">
        <f t="shared" si="8"/>
        <v>OK</v>
      </c>
      <c r="S25" s="402"/>
      <c r="T25" s="404"/>
    </row>
    <row r="26" spans="1:20" ht="18" customHeight="1">
      <c r="A26" s="276">
        <v>970</v>
      </c>
      <c r="B26" s="25" t="s">
        <v>302</v>
      </c>
      <c r="C26" s="9">
        <v>0</v>
      </c>
      <c r="D26" s="9">
        <v>0</v>
      </c>
      <c r="E26" s="9">
        <v>0</v>
      </c>
      <c r="F26" s="25">
        <f t="shared" si="0"/>
        <v>0</v>
      </c>
      <c r="G26" s="9"/>
      <c r="H26" s="9"/>
      <c r="I26" s="19"/>
      <c r="J26" s="383" t="str">
        <f t="shared" si="1"/>
        <v>NA</v>
      </c>
      <c r="K26" s="384" t="str">
        <f t="shared" si="2"/>
        <v>NA</v>
      </c>
      <c r="L26" s="432"/>
      <c r="M26" s="399" t="str">
        <f t="shared" si="3"/>
        <v>OK</v>
      </c>
      <c r="N26" s="400" t="str">
        <f t="shared" si="4"/>
        <v>OK</v>
      </c>
      <c r="O26" s="399" t="str">
        <f t="shared" si="5"/>
        <v>OK</v>
      </c>
      <c r="P26" s="399" t="str">
        <f t="shared" si="6"/>
        <v>OK</v>
      </c>
      <c r="Q26" s="401" t="str">
        <f t="shared" si="7"/>
        <v>OK</v>
      </c>
      <c r="R26" s="401" t="str">
        <f t="shared" si="8"/>
        <v>OK</v>
      </c>
      <c r="S26" s="402"/>
      <c r="T26" s="404"/>
    </row>
    <row r="27" spans="1:20" ht="18" customHeight="1">
      <c r="A27" s="276">
        <v>971</v>
      </c>
      <c r="B27" s="25" t="s">
        <v>303</v>
      </c>
      <c r="C27" s="9">
        <v>0</v>
      </c>
      <c r="D27" s="9">
        <v>0</v>
      </c>
      <c r="E27" s="9">
        <v>0</v>
      </c>
      <c r="F27" s="25">
        <f t="shared" si="0"/>
        <v>0</v>
      </c>
      <c r="G27" s="9"/>
      <c r="H27" s="9"/>
      <c r="I27" s="19"/>
      <c r="J27" s="383" t="str">
        <f t="shared" si="1"/>
        <v>NA</v>
      </c>
      <c r="K27" s="384" t="str">
        <f t="shared" si="2"/>
        <v>NA</v>
      </c>
      <c r="L27" s="432"/>
      <c r="M27" s="399" t="str">
        <f t="shared" si="3"/>
        <v>OK</v>
      </c>
      <c r="N27" s="400" t="str">
        <f t="shared" si="4"/>
        <v>OK</v>
      </c>
      <c r="O27" s="399" t="str">
        <f t="shared" si="5"/>
        <v>OK</v>
      </c>
      <c r="P27" s="399" t="str">
        <f t="shared" si="6"/>
        <v>OK</v>
      </c>
      <c r="Q27" s="401" t="str">
        <f t="shared" si="7"/>
        <v>OK</v>
      </c>
      <c r="R27" s="401" t="str">
        <f t="shared" si="8"/>
        <v>OK</v>
      </c>
      <c r="S27" s="402"/>
      <c r="T27" s="404"/>
    </row>
    <row r="28" spans="1:20" ht="18" customHeight="1">
      <c r="A28" s="276">
        <v>972</v>
      </c>
      <c r="B28" s="25" t="s">
        <v>304</v>
      </c>
      <c r="C28" s="9">
        <v>0</v>
      </c>
      <c r="D28" s="9">
        <v>0</v>
      </c>
      <c r="E28" s="9">
        <v>0</v>
      </c>
      <c r="F28" s="25">
        <f t="shared" si="0"/>
        <v>0</v>
      </c>
      <c r="G28" s="9"/>
      <c r="H28" s="9"/>
      <c r="I28" s="19"/>
      <c r="J28" s="383" t="str">
        <f t="shared" si="1"/>
        <v>NA</v>
      </c>
      <c r="K28" s="384" t="str">
        <f t="shared" si="2"/>
        <v>NA</v>
      </c>
      <c r="L28" s="432"/>
      <c r="M28" s="399" t="str">
        <f t="shared" si="3"/>
        <v>OK</v>
      </c>
      <c r="N28" s="400" t="str">
        <f t="shared" si="4"/>
        <v>OK</v>
      </c>
      <c r="O28" s="399" t="str">
        <f t="shared" si="5"/>
        <v>OK</v>
      </c>
      <c r="P28" s="399" t="str">
        <f t="shared" si="6"/>
        <v>OK</v>
      </c>
      <c r="Q28" s="401" t="str">
        <f t="shared" si="7"/>
        <v>OK</v>
      </c>
      <c r="R28" s="401" t="str">
        <f t="shared" si="8"/>
        <v>OK</v>
      </c>
      <c r="S28" s="50"/>
      <c r="T28" s="278"/>
    </row>
    <row r="29" spans="1:20" ht="18" customHeight="1">
      <c r="A29" s="373">
        <v>973</v>
      </c>
      <c r="B29" s="369" t="s">
        <v>305</v>
      </c>
      <c r="C29" s="25">
        <f aca="true" t="shared" si="9" ref="C29:I29">SUM(C7:C28)</f>
        <v>0</v>
      </c>
      <c r="D29" s="25">
        <f t="shared" si="9"/>
        <v>0</v>
      </c>
      <c r="E29" s="25">
        <f t="shared" si="9"/>
        <v>0</v>
      </c>
      <c r="F29" s="25">
        <f t="shared" si="9"/>
        <v>0</v>
      </c>
      <c r="G29" s="25">
        <f t="shared" si="9"/>
        <v>0</v>
      </c>
      <c r="H29" s="25">
        <f t="shared" si="9"/>
        <v>0</v>
      </c>
      <c r="I29" s="342">
        <f t="shared" si="9"/>
        <v>0</v>
      </c>
      <c r="J29" s="384" t="str">
        <f t="shared" si="1"/>
        <v>NA</v>
      </c>
      <c r="K29" s="384" t="str">
        <f t="shared" si="2"/>
        <v>NA</v>
      </c>
      <c r="L29" s="432"/>
      <c r="M29" s="399" t="str">
        <f t="shared" si="3"/>
        <v>OK</v>
      </c>
      <c r="N29" s="400" t="str">
        <f t="shared" si="4"/>
        <v>OK</v>
      </c>
      <c r="O29" s="399" t="str">
        <f t="shared" si="5"/>
        <v>OK</v>
      </c>
      <c r="P29" s="399" t="str">
        <f t="shared" si="6"/>
        <v>OK</v>
      </c>
      <c r="Q29" s="401" t="str">
        <f t="shared" si="7"/>
        <v>OK</v>
      </c>
      <c r="R29" s="399" t="str">
        <f t="shared" si="8"/>
        <v>OK</v>
      </c>
      <c r="S29" s="276" t="str">
        <f>IF(C29=0,"OK",U29)</f>
        <v>OK</v>
      </c>
      <c r="T29" s="276" t="str">
        <f>IF(J29&gt;0,"OK","ERROR")</f>
        <v>OK</v>
      </c>
    </row>
    <row r="30" spans="1:11" ht="12.75" customHeight="1">
      <c r="A30" s="405"/>
      <c r="B30" s="270"/>
      <c r="C30" s="342">
        <f>SUM(C7:C28)</f>
        <v>0</v>
      </c>
      <c r="D30" s="342">
        <f aca="true" t="shared" si="10" ref="D30:I30">SUM(D7:D28)</f>
        <v>0</v>
      </c>
      <c r="E30" s="342">
        <f t="shared" si="10"/>
        <v>0</v>
      </c>
      <c r="F30" s="342">
        <f t="shared" si="10"/>
        <v>0</v>
      </c>
      <c r="G30" s="342">
        <f t="shared" si="10"/>
        <v>0</v>
      </c>
      <c r="H30" s="342">
        <f t="shared" si="10"/>
        <v>0</v>
      </c>
      <c r="I30" s="342">
        <f t="shared" si="10"/>
        <v>0</v>
      </c>
      <c r="J30" s="384" t="str">
        <f t="shared" si="1"/>
        <v>NA</v>
      </c>
      <c r="K30" s="384" t="str">
        <f t="shared" si="2"/>
        <v>NA</v>
      </c>
    </row>
    <row r="31" spans="1:20" ht="12.75" customHeight="1">
      <c r="A31" s="407"/>
      <c r="B31" s="408" t="s">
        <v>529</v>
      </c>
      <c r="C31" s="399" t="str">
        <f>IF(C29=C30,"OK","ERROR")</f>
        <v>OK</v>
      </c>
      <c r="D31" s="399" t="str">
        <f aca="true" t="shared" si="11" ref="D31:K31">IF(D29=D30,"OK","ERROR")</f>
        <v>OK</v>
      </c>
      <c r="E31" s="399" t="str">
        <f t="shared" si="11"/>
        <v>OK</v>
      </c>
      <c r="F31" s="399" t="str">
        <f t="shared" si="11"/>
        <v>OK</v>
      </c>
      <c r="G31" s="399" t="str">
        <f t="shared" si="11"/>
        <v>OK</v>
      </c>
      <c r="H31" s="399" t="str">
        <f t="shared" si="11"/>
        <v>OK</v>
      </c>
      <c r="I31" s="399" t="str">
        <f t="shared" si="11"/>
        <v>OK</v>
      </c>
      <c r="J31" s="399" t="str">
        <f t="shared" si="11"/>
        <v>OK</v>
      </c>
      <c r="K31" s="399" t="str">
        <f t="shared" si="11"/>
        <v>OK</v>
      </c>
      <c r="L31" s="388" t="s">
        <v>503</v>
      </c>
      <c r="M31" s="463" t="s">
        <v>530</v>
      </c>
      <c r="N31" s="475"/>
      <c r="O31" s="475"/>
      <c r="P31" s="475"/>
      <c r="Q31" s="475"/>
      <c r="R31" s="475"/>
      <c r="S31" s="475"/>
      <c r="T31" s="475"/>
    </row>
    <row r="32" spans="1:20" ht="12.75">
      <c r="A32" s="269"/>
      <c r="B32" s="270"/>
      <c r="C32" s="270"/>
      <c r="D32" s="270"/>
      <c r="E32" s="270"/>
      <c r="F32" s="270"/>
      <c r="G32" s="270"/>
      <c r="H32" s="270"/>
      <c r="I32" s="270"/>
      <c r="J32" s="270"/>
      <c r="K32" s="286"/>
      <c r="M32" s="475"/>
      <c r="N32" s="475"/>
      <c r="O32" s="475"/>
      <c r="P32" s="475"/>
      <c r="Q32" s="475"/>
      <c r="R32" s="475"/>
      <c r="S32" s="475"/>
      <c r="T32" s="475"/>
    </row>
    <row r="33" spans="1:11" ht="15">
      <c r="A33" s="370" t="s">
        <v>306</v>
      </c>
      <c r="B33" s="352"/>
      <c r="C33" s="352"/>
      <c r="D33" s="352"/>
      <c r="E33" s="352"/>
      <c r="F33" s="352"/>
      <c r="G33" s="352"/>
      <c r="H33" s="352"/>
      <c r="I33" s="326"/>
      <c r="J33" s="326"/>
      <c r="K33" s="307"/>
    </row>
    <row r="34" spans="1:20" ht="12.75">
      <c r="A34" s="272"/>
      <c r="B34" s="326"/>
      <c r="C34" s="326"/>
      <c r="D34" s="326"/>
      <c r="E34" s="326"/>
      <c r="F34" s="326"/>
      <c r="G34" s="326"/>
      <c r="H34" s="326"/>
      <c r="I34" s="326"/>
      <c r="J34" s="326"/>
      <c r="K34" s="307"/>
      <c r="L34" s="388" t="s">
        <v>504</v>
      </c>
      <c r="M34" s="463" t="s">
        <v>531</v>
      </c>
      <c r="N34" s="464"/>
      <c r="O34" s="464"/>
      <c r="P34" s="464"/>
      <c r="Q34" s="464"/>
      <c r="R34" s="464"/>
      <c r="S34" s="464"/>
      <c r="T34" s="464"/>
    </row>
    <row r="35" spans="1:20" ht="12.75">
      <c r="A35" s="218" t="s">
        <v>307</v>
      </c>
      <c r="B35" s="326"/>
      <c r="C35" s="326"/>
      <c r="D35" s="326"/>
      <c r="E35" s="326"/>
      <c r="F35" s="326"/>
      <c r="G35" s="326"/>
      <c r="H35" s="326"/>
      <c r="I35" s="326"/>
      <c r="J35" s="326"/>
      <c r="K35" s="307"/>
      <c r="M35" s="464"/>
      <c r="N35" s="464"/>
      <c r="O35" s="464"/>
      <c r="P35" s="464"/>
      <c r="Q35" s="464"/>
      <c r="R35" s="464"/>
      <c r="S35" s="464"/>
      <c r="T35" s="464"/>
    </row>
    <row r="36" spans="1:20" ht="16.5" customHeight="1">
      <c r="A36" s="272" t="s">
        <v>532</v>
      </c>
      <c r="B36" s="326"/>
      <c r="C36" s="326"/>
      <c r="D36" s="326"/>
      <c r="E36" s="326"/>
      <c r="F36" s="326"/>
      <c r="G36" s="326"/>
      <c r="H36" s="326"/>
      <c r="I36" s="326"/>
      <c r="J36" s="326"/>
      <c r="K36" s="307"/>
      <c r="M36" s="464"/>
      <c r="N36" s="464"/>
      <c r="O36" s="464"/>
      <c r="P36" s="464"/>
      <c r="Q36" s="464"/>
      <c r="R36" s="464"/>
      <c r="S36" s="464"/>
      <c r="T36" s="464"/>
    </row>
    <row r="37" spans="1:11" ht="16.5" customHeight="1">
      <c r="A37" s="272" t="s">
        <v>308</v>
      </c>
      <c r="B37" s="326"/>
      <c r="C37" s="326"/>
      <c r="D37" s="326"/>
      <c r="E37" s="326"/>
      <c r="F37" s="326"/>
      <c r="G37" s="326"/>
      <c r="H37" s="326"/>
      <c r="I37" s="326"/>
      <c r="J37" s="326"/>
      <c r="K37" s="307"/>
    </row>
    <row r="38" spans="1:20" ht="16.5" customHeight="1">
      <c r="A38" s="272" t="s">
        <v>533</v>
      </c>
      <c r="B38" s="326"/>
      <c r="C38" s="326"/>
      <c r="D38" s="326"/>
      <c r="E38" s="326"/>
      <c r="F38" s="326"/>
      <c r="G38" s="326"/>
      <c r="H38" s="326"/>
      <c r="I38" s="326"/>
      <c r="J38" s="326"/>
      <c r="K38" s="307"/>
      <c r="L38" s="388" t="s">
        <v>505</v>
      </c>
      <c r="M38" s="463" t="s">
        <v>534</v>
      </c>
      <c r="N38" s="464"/>
      <c r="O38" s="464"/>
      <c r="P38" s="464"/>
      <c r="Q38" s="464"/>
      <c r="R38" s="464"/>
      <c r="S38" s="464"/>
      <c r="T38" s="464"/>
    </row>
    <row r="39" spans="1:20" ht="12.75">
      <c r="A39" s="272" t="s">
        <v>414</v>
      </c>
      <c r="B39" s="326"/>
      <c r="C39" s="326"/>
      <c r="D39" s="326"/>
      <c r="E39" s="326"/>
      <c r="F39" s="326"/>
      <c r="G39" s="326"/>
      <c r="H39" s="326"/>
      <c r="I39" s="326"/>
      <c r="J39" s="326"/>
      <c r="K39" s="307"/>
      <c r="M39" s="464"/>
      <c r="N39" s="464"/>
      <c r="O39" s="464"/>
      <c r="P39" s="464"/>
      <c r="Q39" s="464"/>
      <c r="R39" s="464"/>
      <c r="S39" s="464"/>
      <c r="T39" s="464"/>
    </row>
    <row r="40" spans="1:20" ht="18.75" customHeight="1">
      <c r="A40" s="272" t="s">
        <v>535</v>
      </c>
      <c r="B40" s="326"/>
      <c r="C40" s="326"/>
      <c r="D40" s="326"/>
      <c r="E40" s="326"/>
      <c r="F40" s="326"/>
      <c r="G40" s="326"/>
      <c r="H40" s="326"/>
      <c r="I40" s="326"/>
      <c r="J40" s="326"/>
      <c r="K40" s="307"/>
      <c r="M40" s="464"/>
      <c r="N40" s="464"/>
      <c r="O40" s="464"/>
      <c r="P40" s="464"/>
      <c r="Q40" s="464"/>
      <c r="R40" s="464"/>
      <c r="S40" s="464"/>
      <c r="T40" s="464"/>
    </row>
    <row r="41" spans="1:11" ht="12.75">
      <c r="A41" s="272"/>
      <c r="B41" s="476" t="s">
        <v>500</v>
      </c>
      <c r="C41" s="476"/>
      <c r="D41" s="476"/>
      <c r="E41" s="476"/>
      <c r="F41" s="476"/>
      <c r="H41" s="326"/>
      <c r="I41" s="326"/>
      <c r="J41" s="326"/>
      <c r="K41" s="307"/>
    </row>
    <row r="42" spans="1:20" ht="12.75">
      <c r="A42" s="272" t="s">
        <v>309</v>
      </c>
      <c r="B42" s="326"/>
      <c r="C42" s="326"/>
      <c r="D42" s="326"/>
      <c r="E42" s="326"/>
      <c r="F42" s="326"/>
      <c r="G42" s="18"/>
      <c r="H42" s="326"/>
      <c r="I42" s="326"/>
      <c r="J42" s="326"/>
      <c r="K42" s="307"/>
      <c r="L42" s="388" t="s">
        <v>506</v>
      </c>
      <c r="M42" s="463" t="s">
        <v>536</v>
      </c>
      <c r="N42" s="464"/>
      <c r="O42" s="464"/>
      <c r="P42" s="464"/>
      <c r="Q42" s="464"/>
      <c r="R42" s="464"/>
      <c r="S42" s="464"/>
      <c r="T42" s="464"/>
    </row>
    <row r="43" spans="1:20" ht="12.75">
      <c r="A43" s="272" t="s">
        <v>537</v>
      </c>
      <c r="B43" s="326"/>
      <c r="C43" s="326"/>
      <c r="D43" s="326"/>
      <c r="E43" s="326"/>
      <c r="F43" s="326"/>
      <c r="G43" s="18"/>
      <c r="H43" s="326"/>
      <c r="I43" s="326"/>
      <c r="J43" s="326"/>
      <c r="K43" s="307"/>
      <c r="M43" s="464"/>
      <c r="N43" s="464"/>
      <c r="O43" s="464"/>
      <c r="P43" s="464"/>
      <c r="Q43" s="464"/>
      <c r="R43" s="464"/>
      <c r="S43" s="464"/>
      <c r="T43" s="464"/>
    </row>
    <row r="44" spans="1:20" ht="12.75">
      <c r="A44" s="272" t="s">
        <v>538</v>
      </c>
      <c r="B44" s="326"/>
      <c r="C44" s="326"/>
      <c r="D44" s="326"/>
      <c r="E44" s="326"/>
      <c r="F44" s="326"/>
      <c r="G44" s="18"/>
      <c r="H44" s="326"/>
      <c r="I44" s="326"/>
      <c r="J44" s="326"/>
      <c r="K44" s="307"/>
      <c r="M44" s="464"/>
      <c r="N44" s="464"/>
      <c r="O44" s="464"/>
      <c r="P44" s="464"/>
      <c r="Q44" s="464"/>
      <c r="R44" s="464"/>
      <c r="S44" s="464"/>
      <c r="T44" s="464"/>
    </row>
    <row r="45" spans="1:20" ht="12.75">
      <c r="A45" s="272" t="s">
        <v>539</v>
      </c>
      <c r="B45" s="326"/>
      <c r="C45" s="326"/>
      <c r="D45" s="326"/>
      <c r="E45" s="326"/>
      <c r="F45" s="326"/>
      <c r="G45" s="18"/>
      <c r="H45" s="326"/>
      <c r="I45" s="326"/>
      <c r="J45" s="326"/>
      <c r="K45" s="307"/>
      <c r="M45" s="412"/>
      <c r="N45" s="411"/>
      <c r="O45" s="411"/>
      <c r="P45" s="411"/>
      <c r="Q45" s="411"/>
      <c r="R45" s="411"/>
      <c r="S45" s="411"/>
      <c r="T45" s="411"/>
    </row>
    <row r="46" spans="1:20" ht="12.75">
      <c r="A46" s="272" t="s">
        <v>310</v>
      </c>
      <c r="B46" s="326"/>
      <c r="C46" s="326"/>
      <c r="D46" s="326"/>
      <c r="E46" s="326"/>
      <c r="F46" s="326"/>
      <c r="G46" s="409"/>
      <c r="H46" s="326"/>
      <c r="I46" s="326"/>
      <c r="J46" s="326"/>
      <c r="K46" s="307"/>
      <c r="L46" s="410" t="s">
        <v>507</v>
      </c>
      <c r="M46" s="475" t="s">
        <v>540</v>
      </c>
      <c r="N46" s="475"/>
      <c r="O46" s="475"/>
      <c r="P46" s="475"/>
      <c r="Q46" s="475"/>
      <c r="R46" s="475"/>
      <c r="S46" s="475"/>
      <c r="T46" s="475"/>
    </row>
    <row r="47" spans="1:11" ht="12.75">
      <c r="A47" s="272" t="s">
        <v>541</v>
      </c>
      <c r="B47" s="326"/>
      <c r="C47" s="326"/>
      <c r="D47" s="326"/>
      <c r="E47" s="326"/>
      <c r="F47" s="326"/>
      <c r="G47" s="18"/>
      <c r="H47" s="326"/>
      <c r="I47" s="326"/>
      <c r="J47" s="326"/>
      <c r="K47" s="307"/>
    </row>
    <row r="48" spans="1:20" ht="12.75">
      <c r="A48" s="272" t="s">
        <v>542</v>
      </c>
      <c r="C48" s="326"/>
      <c r="D48" s="326"/>
      <c r="E48" s="326"/>
      <c r="F48" s="326"/>
      <c r="G48" s="19"/>
      <c r="H48" s="326"/>
      <c r="I48" s="326"/>
      <c r="J48" s="326"/>
      <c r="K48" s="307"/>
      <c r="L48" s="388" t="s">
        <v>508</v>
      </c>
      <c r="M48" s="463" t="s">
        <v>543</v>
      </c>
      <c r="N48" s="464"/>
      <c r="O48" s="464"/>
      <c r="P48" s="464"/>
      <c r="Q48" s="464"/>
      <c r="R48" s="464"/>
      <c r="S48" s="464"/>
      <c r="T48" s="464"/>
    </row>
    <row r="49" spans="1:20" ht="12.75">
      <c r="A49" s="272"/>
      <c r="C49" s="326"/>
      <c r="D49" s="326"/>
      <c r="E49" s="326"/>
      <c r="F49" s="326"/>
      <c r="G49" s="406"/>
      <c r="H49" s="326"/>
      <c r="I49" s="326"/>
      <c r="J49" s="326"/>
      <c r="K49" s="307"/>
      <c r="M49" s="464"/>
      <c r="N49" s="464"/>
      <c r="O49" s="464"/>
      <c r="P49" s="464"/>
      <c r="Q49" s="464"/>
      <c r="R49" s="464"/>
      <c r="S49" s="464"/>
      <c r="T49" s="464"/>
    </row>
    <row r="50" spans="1:20" ht="12.75">
      <c r="A50" s="272"/>
      <c r="B50" s="326"/>
      <c r="C50" s="326"/>
      <c r="D50" s="326"/>
      <c r="E50" s="326"/>
      <c r="F50" s="326"/>
      <c r="G50" s="406"/>
      <c r="H50" s="326"/>
      <c r="I50" s="326"/>
      <c r="J50" s="326"/>
      <c r="K50" s="307"/>
      <c r="M50" s="464"/>
      <c r="N50" s="464"/>
      <c r="O50" s="464"/>
      <c r="P50" s="464"/>
      <c r="Q50" s="464"/>
      <c r="R50" s="464"/>
      <c r="S50" s="464"/>
      <c r="T50" s="464"/>
    </row>
    <row r="51" spans="1:11" ht="12.75">
      <c r="A51" s="272"/>
      <c r="B51" s="326"/>
      <c r="C51" s="326"/>
      <c r="D51" s="326"/>
      <c r="E51" s="326"/>
      <c r="F51" s="326"/>
      <c r="G51" s="326"/>
      <c r="H51" s="326"/>
      <c r="I51" s="326"/>
      <c r="J51" s="326"/>
      <c r="K51" s="307"/>
    </row>
    <row r="52" spans="1:20" ht="12.75">
      <c r="A52" s="78" t="s">
        <v>1</v>
      </c>
      <c r="B52" s="79"/>
      <c r="C52" s="79"/>
      <c r="D52" s="79"/>
      <c r="E52" s="79"/>
      <c r="F52" s="79"/>
      <c r="G52" s="79"/>
      <c r="H52" s="79"/>
      <c r="I52" s="79"/>
      <c r="J52" s="79"/>
      <c r="K52" s="80"/>
      <c r="L52" s="388" t="s">
        <v>509</v>
      </c>
      <c r="M52" s="463" t="s">
        <v>544</v>
      </c>
      <c r="N52" s="464"/>
      <c r="O52" s="464"/>
      <c r="P52" s="464"/>
      <c r="Q52" s="464"/>
      <c r="R52" s="464"/>
      <c r="S52" s="464"/>
      <c r="T52" s="464"/>
    </row>
    <row r="53" spans="13:20" ht="12.75">
      <c r="M53" s="464"/>
      <c r="N53" s="464"/>
      <c r="O53" s="464"/>
      <c r="P53" s="464"/>
      <c r="Q53" s="464"/>
      <c r="R53" s="464"/>
      <c r="S53" s="464"/>
      <c r="T53" s="464"/>
    </row>
    <row r="54" spans="1:20" ht="12.75">
      <c r="A54" s="296"/>
      <c r="B54" s="296"/>
      <c r="C54" s="296"/>
      <c r="D54" s="296"/>
      <c r="E54" s="296"/>
      <c r="F54" s="296"/>
      <c r="G54" s="296"/>
      <c r="H54" s="296"/>
      <c r="M54" s="464"/>
      <c r="N54" s="464"/>
      <c r="O54" s="464"/>
      <c r="P54" s="464"/>
      <c r="Q54" s="464"/>
      <c r="R54" s="464"/>
      <c r="S54" s="464"/>
      <c r="T54" s="464"/>
    </row>
    <row r="56" spans="12:20" ht="12.75">
      <c r="L56" s="388" t="s">
        <v>510</v>
      </c>
      <c r="M56" s="463" t="s">
        <v>545</v>
      </c>
      <c r="N56" s="464"/>
      <c r="O56" s="464"/>
      <c r="P56" s="464"/>
      <c r="Q56" s="464"/>
      <c r="R56" s="464"/>
      <c r="S56" s="464"/>
      <c r="T56" s="464"/>
    </row>
    <row r="57" spans="13:20" ht="12.75">
      <c r="M57" s="464"/>
      <c r="N57" s="464"/>
      <c r="O57" s="464"/>
      <c r="P57" s="464"/>
      <c r="Q57" s="464"/>
      <c r="R57" s="464"/>
      <c r="S57" s="464"/>
      <c r="T57" s="464"/>
    </row>
    <row r="59" spans="12:20" ht="12.75">
      <c r="L59" s="388" t="s">
        <v>529</v>
      </c>
      <c r="M59" s="463" t="s">
        <v>546</v>
      </c>
      <c r="N59" s="464"/>
      <c r="O59" s="464"/>
      <c r="P59" s="464"/>
      <c r="Q59" s="464"/>
      <c r="R59" s="464"/>
      <c r="S59" s="464"/>
      <c r="T59" s="464"/>
    </row>
    <row r="60" spans="13:20" ht="12.75">
      <c r="M60" s="464"/>
      <c r="N60" s="464"/>
      <c r="O60" s="464"/>
      <c r="P60" s="464"/>
      <c r="Q60" s="464"/>
      <c r="R60" s="464"/>
      <c r="S60" s="464"/>
      <c r="T60" s="464"/>
    </row>
    <row r="61" spans="13:20" ht="12.75">
      <c r="M61" s="464"/>
      <c r="N61" s="464"/>
      <c r="O61" s="464"/>
      <c r="P61" s="464"/>
      <c r="Q61" s="464"/>
      <c r="R61" s="464"/>
      <c r="S61" s="464"/>
      <c r="T61" s="464"/>
    </row>
    <row r="62" spans="13:20" ht="12.75">
      <c r="M62" s="464"/>
      <c r="N62" s="464"/>
      <c r="O62" s="464"/>
      <c r="P62" s="464"/>
      <c r="Q62" s="464"/>
      <c r="R62" s="464"/>
      <c r="S62" s="464"/>
      <c r="T62" s="464"/>
    </row>
    <row r="63" spans="13:20" ht="12.75">
      <c r="M63" s="464"/>
      <c r="N63" s="464"/>
      <c r="O63" s="464"/>
      <c r="P63" s="464"/>
      <c r="Q63" s="464"/>
      <c r="R63" s="464"/>
      <c r="S63" s="464"/>
      <c r="T63" s="464"/>
    </row>
    <row r="64" spans="13:20" ht="12.75">
      <c r="M64" s="464"/>
      <c r="N64" s="464"/>
      <c r="O64" s="464"/>
      <c r="P64" s="464"/>
      <c r="Q64" s="464"/>
      <c r="R64" s="464"/>
      <c r="S64" s="464"/>
      <c r="T64" s="464"/>
    </row>
    <row r="65" spans="13:20" ht="12.75">
      <c r="M65" s="413"/>
      <c r="N65" s="413"/>
      <c r="O65" s="413"/>
      <c r="P65" s="413"/>
      <c r="Q65" s="413"/>
      <c r="R65" s="413"/>
      <c r="S65" s="413"/>
      <c r="T65" s="413"/>
    </row>
    <row r="66" spans="14:20" ht="12.75">
      <c r="N66" s="326"/>
      <c r="O66" s="326"/>
      <c r="P66" s="326"/>
      <c r="Q66" s="326"/>
      <c r="R66" s="326"/>
      <c r="S66" s="326"/>
      <c r="T66" s="326"/>
    </row>
    <row r="67" spans="14:20" ht="12.75">
      <c r="N67" s="326"/>
      <c r="O67" s="326"/>
      <c r="P67" s="326"/>
      <c r="Q67" s="326"/>
      <c r="R67" s="326"/>
      <c r="S67" s="326"/>
      <c r="T67" s="326"/>
    </row>
  </sheetData>
  <sheetProtection password="D75D" sheet="1"/>
  <mergeCells count="15">
    <mergeCell ref="M52:T54"/>
    <mergeCell ref="M56:T57"/>
    <mergeCell ref="M59:T64"/>
    <mergeCell ref="B41:F41"/>
    <mergeCell ref="M42:T44"/>
    <mergeCell ref="M46:T46"/>
    <mergeCell ref="M48:T50"/>
    <mergeCell ref="H2:I2"/>
    <mergeCell ref="H1:I1"/>
    <mergeCell ref="M34:T36"/>
    <mergeCell ref="M38:T40"/>
    <mergeCell ref="J1:K1"/>
    <mergeCell ref="J2:K2"/>
    <mergeCell ref="M1:T2"/>
    <mergeCell ref="M31:T32"/>
  </mergeCells>
  <printOptions/>
  <pageMargins left="0.25" right="0.25" top="1" bottom="1" header="0.5" footer="0.5"/>
  <pageSetup fitToHeight="1" fitToWidth="1" horizontalDpi="300" verticalDpi="300" orientation="portrait" scale="68" r:id="rId1"/>
  <headerFooter alignWithMargins="0">
    <oddHeader>&amp;LEXCEL VERSION&amp;RMS-2004</oddHeader>
    <oddFooter>&amp;CPage 15 of 16</oddFooter>
  </headerFooter>
</worksheet>
</file>

<file path=xl/worksheets/sheet12.xml><?xml version="1.0" encoding="utf-8"?>
<worksheet xmlns="http://schemas.openxmlformats.org/spreadsheetml/2006/main" xmlns:r="http://schemas.openxmlformats.org/officeDocument/2006/relationships">
  <sheetPr codeName="Sheet18">
    <pageSetUpPr fitToPage="1"/>
  </sheetPr>
  <dimension ref="A1:F59"/>
  <sheetViews>
    <sheetView showGridLines="0" zoomScalePageLayoutView="0" workbookViewId="0" topLeftCell="A1">
      <selection activeCell="A1" sqref="A1"/>
    </sheetView>
  </sheetViews>
  <sheetFormatPr defaultColWidth="9.140625" defaultRowHeight="12.75"/>
  <cols>
    <col min="1" max="1" width="5.421875" style="88" customWidth="1"/>
    <col min="2" max="2" width="29.140625" style="88" customWidth="1"/>
    <col min="3" max="5" width="21.28125" style="88" customWidth="1"/>
    <col min="6" max="6" width="5.28125" style="388" customWidth="1"/>
    <col min="7" max="16384" width="9.140625" style="88" customWidth="1"/>
  </cols>
  <sheetData>
    <row r="1" spans="1:5" ht="12.75">
      <c r="A1" s="269"/>
      <c r="B1" s="270"/>
      <c r="C1" s="455" t="s">
        <v>569</v>
      </c>
      <c r="D1" s="456"/>
      <c r="E1" s="436">
        <f>'cover pg entry'!C2</f>
        <v>0</v>
      </c>
    </row>
    <row r="2" spans="1:5" ht="12.75">
      <c r="A2" s="272"/>
      <c r="B2" s="326"/>
      <c r="C2" s="453" t="s">
        <v>570</v>
      </c>
      <c r="D2" s="454"/>
      <c r="E2" s="437">
        <f>'cover pg entry'!C3</f>
        <v>0</v>
      </c>
    </row>
    <row r="3" spans="1:5" ht="15">
      <c r="A3" s="274" t="s">
        <v>563</v>
      </c>
      <c r="B3" s="79"/>
      <c r="C3" s="275" t="s">
        <v>561</v>
      </c>
      <c r="D3" s="79"/>
      <c r="E3" s="80"/>
    </row>
    <row r="4" spans="1:5" ht="12.75">
      <c r="A4" s="288"/>
      <c r="B4" s="288"/>
      <c r="C4" s="363" t="s">
        <v>101</v>
      </c>
      <c r="D4" s="431" t="s">
        <v>102</v>
      </c>
      <c r="E4" s="433" t="s">
        <v>495</v>
      </c>
    </row>
    <row r="5" spans="1:6" ht="12.75">
      <c r="A5" s="288"/>
      <c r="B5" s="288"/>
      <c r="C5" s="435" t="s">
        <v>564</v>
      </c>
      <c r="D5" s="429" t="s">
        <v>557</v>
      </c>
      <c r="E5" s="429" t="s">
        <v>559</v>
      </c>
      <c r="F5" s="408"/>
    </row>
    <row r="6" spans="1:6" ht="12.75">
      <c r="A6" s="276" t="s">
        <v>99</v>
      </c>
      <c r="B6" s="276" t="s">
        <v>278</v>
      </c>
      <c r="C6" s="434" t="s">
        <v>562</v>
      </c>
      <c r="D6" s="430" t="s">
        <v>558</v>
      </c>
      <c r="E6" s="430" t="s">
        <v>560</v>
      </c>
      <c r="F6" s="408"/>
    </row>
    <row r="7" spans="1:6" ht="18" customHeight="1">
      <c r="A7" s="276">
        <v>951</v>
      </c>
      <c r="B7" s="25" t="s">
        <v>284</v>
      </c>
      <c r="C7" s="9">
        <v>0</v>
      </c>
      <c r="D7" s="9"/>
      <c r="E7" s="383" t="str">
        <f>IF(C7&lt;=0,"NA",D7/C7)</f>
        <v>NA</v>
      </c>
      <c r="F7" s="432"/>
    </row>
    <row r="8" spans="1:6" ht="18" customHeight="1">
      <c r="A8" s="276">
        <v>952</v>
      </c>
      <c r="B8" s="25" t="s">
        <v>285</v>
      </c>
      <c r="C8" s="9">
        <v>0</v>
      </c>
      <c r="D8" s="9"/>
      <c r="E8" s="383" t="str">
        <f aca="true" t="shared" si="0" ref="E8:E30">IF(C8&lt;=0,"NA",D8/C8)</f>
        <v>NA</v>
      </c>
      <c r="F8" s="432"/>
    </row>
    <row r="9" spans="1:6" ht="18" customHeight="1">
      <c r="A9" s="276">
        <v>953</v>
      </c>
      <c r="B9" s="25" t="s">
        <v>286</v>
      </c>
      <c r="C9" s="9">
        <v>0</v>
      </c>
      <c r="D9" s="9"/>
      <c r="E9" s="383" t="str">
        <f t="shared" si="0"/>
        <v>NA</v>
      </c>
      <c r="F9" s="432"/>
    </row>
    <row r="10" spans="1:6" ht="18" customHeight="1">
      <c r="A10" s="276">
        <v>954</v>
      </c>
      <c r="B10" s="25" t="s">
        <v>287</v>
      </c>
      <c r="C10" s="9">
        <v>0</v>
      </c>
      <c r="D10" s="9"/>
      <c r="E10" s="383" t="str">
        <f t="shared" si="0"/>
        <v>NA</v>
      </c>
      <c r="F10" s="432"/>
    </row>
    <row r="11" spans="1:6" ht="18" customHeight="1">
      <c r="A11" s="276">
        <v>955</v>
      </c>
      <c r="B11" s="25" t="s">
        <v>288</v>
      </c>
      <c r="C11" s="9">
        <v>0</v>
      </c>
      <c r="D11" s="9"/>
      <c r="E11" s="383" t="str">
        <f t="shared" si="0"/>
        <v>NA</v>
      </c>
      <c r="F11" s="432"/>
    </row>
    <row r="12" spans="1:6" ht="18" customHeight="1">
      <c r="A12" s="276">
        <v>956</v>
      </c>
      <c r="B12" s="25" t="s">
        <v>289</v>
      </c>
      <c r="C12" s="9">
        <v>0</v>
      </c>
      <c r="D12" s="9"/>
      <c r="E12" s="383" t="str">
        <f t="shared" si="0"/>
        <v>NA</v>
      </c>
      <c r="F12" s="432"/>
    </row>
    <row r="13" spans="1:6" ht="18" customHeight="1">
      <c r="A13" s="276">
        <v>957</v>
      </c>
      <c r="B13" s="25" t="s">
        <v>290</v>
      </c>
      <c r="C13" s="9">
        <v>0</v>
      </c>
      <c r="D13" s="9"/>
      <c r="E13" s="383" t="str">
        <f t="shared" si="0"/>
        <v>NA</v>
      </c>
      <c r="F13" s="432"/>
    </row>
    <row r="14" spans="1:6" ht="18" customHeight="1">
      <c r="A14" s="276">
        <v>958</v>
      </c>
      <c r="B14" s="25" t="s">
        <v>488</v>
      </c>
      <c r="C14" s="9">
        <v>0</v>
      </c>
      <c r="D14" s="9"/>
      <c r="E14" s="383" t="str">
        <f t="shared" si="0"/>
        <v>NA</v>
      </c>
      <c r="F14" s="432"/>
    </row>
    <row r="15" spans="1:6" ht="18" customHeight="1">
      <c r="A15" s="276">
        <v>959</v>
      </c>
      <c r="B15" s="25" t="s">
        <v>291</v>
      </c>
      <c r="C15" s="9">
        <v>0</v>
      </c>
      <c r="D15" s="9"/>
      <c r="E15" s="383" t="str">
        <f t="shared" si="0"/>
        <v>NA</v>
      </c>
      <c r="F15" s="432"/>
    </row>
    <row r="16" spans="1:6" ht="18" customHeight="1">
      <c r="A16" s="276">
        <v>960</v>
      </c>
      <c r="B16" s="25" t="s">
        <v>292</v>
      </c>
      <c r="C16" s="9">
        <v>0</v>
      </c>
      <c r="D16" s="9"/>
      <c r="E16" s="383" t="str">
        <f t="shared" si="0"/>
        <v>NA</v>
      </c>
      <c r="F16" s="432"/>
    </row>
    <row r="17" spans="1:6" ht="18" customHeight="1">
      <c r="A17" s="276">
        <v>961</v>
      </c>
      <c r="B17" s="25" t="s">
        <v>293</v>
      </c>
      <c r="C17" s="9">
        <v>0</v>
      </c>
      <c r="D17" s="9"/>
      <c r="E17" s="383" t="str">
        <f t="shared" si="0"/>
        <v>NA</v>
      </c>
      <c r="F17" s="432"/>
    </row>
    <row r="18" spans="1:6" ht="18" customHeight="1">
      <c r="A18" s="276">
        <v>962</v>
      </c>
      <c r="B18" s="25" t="s">
        <v>294</v>
      </c>
      <c r="C18" s="9">
        <v>0</v>
      </c>
      <c r="D18" s="9"/>
      <c r="E18" s="383" t="str">
        <f t="shared" si="0"/>
        <v>NA</v>
      </c>
      <c r="F18" s="432"/>
    </row>
    <row r="19" spans="1:6" ht="18" customHeight="1">
      <c r="A19" s="276">
        <v>963</v>
      </c>
      <c r="B19" s="25" t="s">
        <v>295</v>
      </c>
      <c r="C19" s="9">
        <v>0</v>
      </c>
      <c r="D19" s="9"/>
      <c r="E19" s="383" t="str">
        <f t="shared" si="0"/>
        <v>NA</v>
      </c>
      <c r="F19" s="432"/>
    </row>
    <row r="20" spans="1:6" ht="18" customHeight="1">
      <c r="A20" s="276">
        <v>964</v>
      </c>
      <c r="B20" s="25" t="s">
        <v>296</v>
      </c>
      <c r="C20" s="9">
        <v>0</v>
      </c>
      <c r="D20" s="9"/>
      <c r="E20" s="383" t="str">
        <f t="shared" si="0"/>
        <v>NA</v>
      </c>
      <c r="F20" s="432"/>
    </row>
    <row r="21" spans="1:6" ht="18" customHeight="1">
      <c r="A21" s="276">
        <v>965</v>
      </c>
      <c r="B21" s="25" t="s">
        <v>297</v>
      </c>
      <c r="C21" s="9">
        <v>0</v>
      </c>
      <c r="D21" s="9"/>
      <c r="E21" s="383" t="str">
        <f t="shared" si="0"/>
        <v>NA</v>
      </c>
      <c r="F21" s="432"/>
    </row>
    <row r="22" spans="1:6" ht="18" customHeight="1">
      <c r="A22" s="276">
        <v>966</v>
      </c>
      <c r="B22" s="25" t="s">
        <v>298</v>
      </c>
      <c r="C22" s="9">
        <v>0</v>
      </c>
      <c r="D22" s="9"/>
      <c r="E22" s="383" t="str">
        <f t="shared" si="0"/>
        <v>NA</v>
      </c>
      <c r="F22" s="432"/>
    </row>
    <row r="23" spans="1:6" ht="18" customHeight="1">
      <c r="A23" s="276">
        <v>967</v>
      </c>
      <c r="B23" s="25" t="s">
        <v>299</v>
      </c>
      <c r="C23" s="9">
        <v>0</v>
      </c>
      <c r="D23" s="9"/>
      <c r="E23" s="383" t="str">
        <f t="shared" si="0"/>
        <v>NA</v>
      </c>
      <c r="F23" s="432"/>
    </row>
    <row r="24" spans="1:6" ht="18" customHeight="1">
      <c r="A24" s="276">
        <v>968</v>
      </c>
      <c r="B24" s="25" t="s">
        <v>300</v>
      </c>
      <c r="C24" s="9">
        <v>0</v>
      </c>
      <c r="D24" s="9"/>
      <c r="E24" s="383" t="str">
        <f t="shared" si="0"/>
        <v>NA</v>
      </c>
      <c r="F24" s="432"/>
    </row>
    <row r="25" spans="1:6" ht="18" customHeight="1">
      <c r="A25" s="276">
        <v>969</v>
      </c>
      <c r="B25" s="25" t="s">
        <v>301</v>
      </c>
      <c r="C25" s="9">
        <v>0</v>
      </c>
      <c r="D25" s="9"/>
      <c r="E25" s="383" t="str">
        <f t="shared" si="0"/>
        <v>NA</v>
      </c>
      <c r="F25" s="432"/>
    </row>
    <row r="26" spans="1:6" ht="18" customHeight="1">
      <c r="A26" s="276">
        <v>970</v>
      </c>
      <c r="B26" s="25" t="s">
        <v>302</v>
      </c>
      <c r="C26" s="9">
        <v>0</v>
      </c>
      <c r="D26" s="9"/>
      <c r="E26" s="383" t="str">
        <f t="shared" si="0"/>
        <v>NA</v>
      </c>
      <c r="F26" s="432"/>
    </row>
    <row r="27" spans="1:6" ht="18" customHeight="1">
      <c r="A27" s="276">
        <v>971</v>
      </c>
      <c r="B27" s="25" t="s">
        <v>303</v>
      </c>
      <c r="C27" s="9">
        <v>0</v>
      </c>
      <c r="D27" s="9"/>
      <c r="E27" s="383" t="str">
        <f t="shared" si="0"/>
        <v>NA</v>
      </c>
      <c r="F27" s="432"/>
    </row>
    <row r="28" spans="1:6" ht="18" customHeight="1">
      <c r="A28" s="276">
        <v>972</v>
      </c>
      <c r="B28" s="25" t="s">
        <v>304</v>
      </c>
      <c r="C28" s="9">
        <v>0</v>
      </c>
      <c r="D28" s="9"/>
      <c r="E28" s="383" t="str">
        <f t="shared" si="0"/>
        <v>NA</v>
      </c>
      <c r="F28" s="432"/>
    </row>
    <row r="29" spans="1:6" ht="18" customHeight="1">
      <c r="A29" s="373">
        <v>973</v>
      </c>
      <c r="B29" s="369" t="s">
        <v>305</v>
      </c>
      <c r="C29" s="25">
        <f>SUM(C7:C28)</f>
        <v>0</v>
      </c>
      <c r="D29" s="342">
        <f>SUM(D7:D28)</f>
        <v>0</v>
      </c>
      <c r="E29" s="383" t="str">
        <f t="shared" si="0"/>
        <v>NA</v>
      </c>
      <c r="F29" s="432"/>
    </row>
    <row r="30" spans="1:5" ht="12.75" customHeight="1">
      <c r="A30" s="405"/>
      <c r="B30" s="270"/>
      <c r="C30" s="342">
        <f>SUM(C7:C28)</f>
        <v>0</v>
      </c>
      <c r="D30" s="342">
        <f>SUM(D7:D28)</f>
        <v>0</v>
      </c>
      <c r="E30" s="383" t="str">
        <f t="shared" si="0"/>
        <v>NA</v>
      </c>
    </row>
    <row r="31" spans="1:5" ht="12.75" customHeight="1">
      <c r="A31" s="407"/>
      <c r="B31" s="408" t="s">
        <v>529</v>
      </c>
      <c r="C31" s="399" t="str">
        <f>IF(C29=C30,"OK","ERROR")</f>
        <v>OK</v>
      </c>
      <c r="D31" s="399" t="str">
        <f>IF(D29=D30,"OK","ERROR")</f>
        <v>OK</v>
      </c>
      <c r="E31" s="399" t="str">
        <f>IF(E29=E30,"OK","ERROR")</f>
        <v>OK</v>
      </c>
    </row>
    <row r="32" spans="1:5" ht="12.75">
      <c r="A32" s="269"/>
      <c r="B32" s="270"/>
      <c r="C32" s="270"/>
      <c r="D32" s="270"/>
      <c r="E32" s="286"/>
    </row>
    <row r="33" spans="1:5" ht="15">
      <c r="A33" s="370"/>
      <c r="B33" s="352"/>
      <c r="C33" s="352"/>
      <c r="D33" s="326"/>
      <c r="E33" s="307"/>
    </row>
    <row r="34" spans="1:5" ht="12.75" customHeight="1">
      <c r="A34" s="272"/>
      <c r="B34" s="326"/>
      <c r="C34" s="326"/>
      <c r="D34" s="326"/>
      <c r="E34" s="307"/>
    </row>
    <row r="35" spans="1:5" ht="12.75">
      <c r="A35" s="218"/>
      <c r="B35" s="326"/>
      <c r="C35" s="326"/>
      <c r="D35" s="326"/>
      <c r="E35" s="307"/>
    </row>
    <row r="36" spans="1:5" ht="16.5" customHeight="1">
      <c r="A36" s="272"/>
      <c r="B36" s="326"/>
      <c r="C36" s="326"/>
      <c r="D36" s="326"/>
      <c r="E36" s="307"/>
    </row>
    <row r="37" spans="1:5" ht="16.5" customHeight="1">
      <c r="A37" s="272"/>
      <c r="B37" s="326"/>
      <c r="C37" s="326"/>
      <c r="D37" s="326"/>
      <c r="E37" s="307"/>
    </row>
    <row r="38" spans="1:5" ht="16.5" customHeight="1">
      <c r="A38" s="272"/>
      <c r="B38" s="326"/>
      <c r="C38" s="326"/>
      <c r="D38" s="326"/>
      <c r="E38" s="307"/>
    </row>
    <row r="39" spans="1:5" ht="12.75">
      <c r="A39" s="272"/>
      <c r="B39" s="326"/>
      <c r="C39" s="326"/>
      <c r="D39" s="326"/>
      <c r="E39" s="307"/>
    </row>
    <row r="40" spans="1:5" ht="18.75" customHeight="1">
      <c r="A40" s="272"/>
      <c r="B40" s="326"/>
      <c r="C40" s="326"/>
      <c r="D40" s="326"/>
      <c r="E40" s="307"/>
    </row>
    <row r="41" spans="1:5" ht="12.75">
      <c r="A41" s="272"/>
      <c r="B41" s="476"/>
      <c r="C41" s="476"/>
      <c r="D41" s="326"/>
      <c r="E41" s="307"/>
    </row>
    <row r="42" spans="1:5" ht="12.75" customHeight="1">
      <c r="A42" s="272"/>
      <c r="B42" s="326"/>
      <c r="C42" s="326"/>
      <c r="D42" s="326"/>
      <c r="E42" s="307"/>
    </row>
    <row r="43" spans="1:5" ht="12.75">
      <c r="A43" s="272"/>
      <c r="B43" s="326"/>
      <c r="C43" s="326"/>
      <c r="D43" s="326"/>
      <c r="E43" s="307"/>
    </row>
    <row r="44" spans="1:5" ht="12.75">
      <c r="A44" s="272"/>
      <c r="B44" s="326"/>
      <c r="C44" s="326"/>
      <c r="D44" s="326"/>
      <c r="E44" s="307"/>
    </row>
    <row r="45" spans="1:5" ht="12.75">
      <c r="A45" s="272"/>
      <c r="B45" s="326"/>
      <c r="C45" s="326"/>
      <c r="D45" s="326"/>
      <c r="E45" s="307"/>
    </row>
    <row r="46" spans="1:6" ht="12.75" customHeight="1">
      <c r="A46" s="272"/>
      <c r="B46" s="326"/>
      <c r="C46" s="326"/>
      <c r="D46" s="326"/>
      <c r="E46" s="307"/>
      <c r="F46" s="410"/>
    </row>
    <row r="47" spans="1:5" ht="12.75">
      <c r="A47" s="272"/>
      <c r="B47" s="326"/>
      <c r="C47" s="326"/>
      <c r="D47" s="326"/>
      <c r="E47" s="307"/>
    </row>
    <row r="48" spans="1:5" ht="12.75" customHeight="1">
      <c r="A48" s="272"/>
      <c r="C48" s="326"/>
      <c r="D48" s="326"/>
      <c r="E48" s="307"/>
    </row>
    <row r="49" spans="1:5" ht="12.75">
      <c r="A49" s="272"/>
      <c r="C49" s="326"/>
      <c r="D49" s="326"/>
      <c r="E49" s="307"/>
    </row>
    <row r="50" spans="1:5" ht="12.75">
      <c r="A50" s="272"/>
      <c r="B50" s="326"/>
      <c r="C50" s="326"/>
      <c r="D50" s="326"/>
      <c r="E50" s="307"/>
    </row>
    <row r="51" spans="1:5" ht="12.75">
      <c r="A51" s="272"/>
      <c r="B51" s="326"/>
      <c r="C51" s="326"/>
      <c r="D51" s="326"/>
      <c r="E51" s="307"/>
    </row>
    <row r="52" spans="1:5" ht="12.75" customHeight="1">
      <c r="A52" s="78"/>
      <c r="B52" s="79"/>
      <c r="C52" s="79"/>
      <c r="D52" s="79"/>
      <c r="E52" s="80"/>
    </row>
    <row r="54" spans="1:3" ht="12.75">
      <c r="A54" s="296"/>
      <c r="B54" s="296"/>
      <c r="C54" s="296"/>
    </row>
    <row r="56" ht="12.75" customHeight="1">
      <c r="F56" s="388" t="s">
        <v>510</v>
      </c>
    </row>
    <row r="59" ht="12.75" customHeight="1">
      <c r="F59" s="388" t="s">
        <v>529</v>
      </c>
    </row>
  </sheetData>
  <sheetProtection password="D75D" sheet="1"/>
  <mergeCells count="3">
    <mergeCell ref="B41:C41"/>
    <mergeCell ref="C2:D2"/>
    <mergeCell ref="C1:D1"/>
  </mergeCells>
  <printOptions/>
  <pageMargins left="0.25" right="0.25" top="1" bottom="1" header="0.5" footer="0.5"/>
  <pageSetup fitToHeight="1" fitToWidth="1" horizontalDpi="300" verticalDpi="300" orientation="portrait" scale="68" r:id="rId1"/>
  <headerFooter alignWithMargins="0">
    <oddHeader>&amp;LEXCEL VERSION&amp;RMS-2004</oddHeader>
    <oddFooter>&amp;CPage 15 of 16</oddFoot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C47"/>
  <sheetViews>
    <sheetView showGridLines="0" zoomScalePageLayoutView="0" workbookViewId="0" topLeftCell="A1">
      <selection activeCell="A1" sqref="A1"/>
    </sheetView>
  </sheetViews>
  <sheetFormatPr defaultColWidth="9.140625" defaultRowHeight="12.75"/>
  <cols>
    <col min="1" max="1" width="52.8515625" style="88" customWidth="1"/>
    <col min="2" max="2" width="40.7109375" style="88" customWidth="1"/>
    <col min="3" max="3" width="30.8515625" style="88" customWidth="1"/>
    <col min="4" max="16384" width="9.140625" style="88" customWidth="1"/>
  </cols>
  <sheetData>
    <row r="1" spans="1:3" ht="12.75">
      <c r="A1" s="269"/>
      <c r="B1" s="270"/>
      <c r="C1" s="286"/>
    </row>
    <row r="2" spans="1:3" ht="15">
      <c r="A2" s="305" t="s">
        <v>415</v>
      </c>
      <c r="C2" s="307"/>
    </row>
    <row r="3" spans="1:3" ht="12.75">
      <c r="A3" s="272"/>
      <c r="C3" s="307"/>
    </row>
    <row r="4" spans="1:3" ht="12.75">
      <c r="A4" s="272" t="s">
        <v>311</v>
      </c>
      <c r="C4" s="307"/>
    </row>
    <row r="5" spans="1:3" ht="12.75">
      <c r="A5" s="440">
        <f>'cover pg entry'!C2</f>
        <v>0</v>
      </c>
      <c r="B5" s="371">
        <f>'cover pg entry'!C6</f>
        <v>0</v>
      </c>
      <c r="C5" s="307"/>
    </row>
    <row r="6" spans="1:3" ht="12.75">
      <c r="A6" s="272" t="s">
        <v>416</v>
      </c>
      <c r="B6" s="372">
        <f>'cover pg entry'!C15</f>
        <v>0</v>
      </c>
      <c r="C6" s="307"/>
    </row>
    <row r="7" spans="1:3" ht="12.75">
      <c r="A7" s="272" t="s">
        <v>418</v>
      </c>
      <c r="C7" s="307"/>
    </row>
    <row r="8" spans="1:3" ht="12.75">
      <c r="A8" s="272" t="s">
        <v>417</v>
      </c>
      <c r="C8" s="307"/>
    </row>
    <row r="9" spans="1:3" ht="12.75">
      <c r="A9" s="272" t="s">
        <v>419</v>
      </c>
      <c r="C9" s="307"/>
    </row>
    <row r="10" spans="1:3" ht="12.75">
      <c r="A10" s="272" t="s">
        <v>420</v>
      </c>
      <c r="C10" s="307"/>
    </row>
    <row r="11" spans="1:3" ht="12.75">
      <c r="A11" s="272" t="s">
        <v>421</v>
      </c>
      <c r="C11" s="307"/>
    </row>
    <row r="12" spans="1:3" ht="12.75">
      <c r="A12" s="78" t="s">
        <v>422</v>
      </c>
      <c r="B12" s="79"/>
      <c r="C12" s="80"/>
    </row>
    <row r="13" spans="1:3" ht="12.75">
      <c r="A13" s="288" t="s">
        <v>314</v>
      </c>
      <c r="B13" s="88" t="s">
        <v>315</v>
      </c>
      <c r="C13" s="288" t="s">
        <v>316</v>
      </c>
    </row>
    <row r="14" spans="1:3" ht="18" customHeight="1">
      <c r="A14" s="9"/>
      <c r="B14" s="17"/>
      <c r="C14" s="9"/>
    </row>
    <row r="15" spans="1:3" ht="12.75">
      <c r="A15" s="272" t="s">
        <v>333</v>
      </c>
      <c r="C15" s="307"/>
    </row>
    <row r="16" spans="1:3" ht="18" customHeight="1">
      <c r="A16" s="477"/>
      <c r="B16" s="478"/>
      <c r="C16" s="479"/>
    </row>
    <row r="17" spans="1:3" ht="12.75">
      <c r="A17" s="272" t="s">
        <v>317</v>
      </c>
      <c r="B17" s="307"/>
      <c r="C17" s="307" t="s">
        <v>318</v>
      </c>
    </row>
    <row r="18" spans="1:3" ht="22.5" customHeight="1">
      <c r="A18" s="485"/>
      <c r="B18" s="486"/>
      <c r="C18" s="47"/>
    </row>
    <row r="19" spans="1:3" ht="12.75">
      <c r="A19" s="485"/>
      <c r="B19" s="486"/>
      <c r="C19" s="307" t="s">
        <v>319</v>
      </c>
    </row>
    <row r="20" spans="1:3" ht="18" customHeight="1">
      <c r="A20" s="487"/>
      <c r="B20" s="488"/>
      <c r="C20" s="2"/>
    </row>
    <row r="21" spans="1:3" ht="12.75">
      <c r="A21" s="269" t="s">
        <v>501</v>
      </c>
      <c r="B21" s="270"/>
      <c r="C21" s="286"/>
    </row>
    <row r="22" spans="1:3" ht="12.75">
      <c r="A22" s="477"/>
      <c r="B22" s="478"/>
      <c r="C22" s="479"/>
    </row>
    <row r="23" spans="1:3" ht="12.75">
      <c r="A23" s="272"/>
      <c r="C23" s="307"/>
    </row>
    <row r="24" spans="1:3" ht="15">
      <c r="A24" s="305" t="s">
        <v>320</v>
      </c>
      <c r="C24" s="307"/>
    </row>
    <row r="25" spans="1:3" ht="15">
      <c r="A25" s="305" t="s">
        <v>321</v>
      </c>
      <c r="C25" s="307"/>
    </row>
    <row r="26" spans="1:3" ht="9" customHeight="1">
      <c r="A26" s="272"/>
      <c r="C26" s="307"/>
    </row>
    <row r="27" spans="1:3" ht="12.75">
      <c r="A27" s="272" t="s">
        <v>322</v>
      </c>
      <c r="C27" s="307"/>
    </row>
    <row r="28" spans="1:3" ht="12.75">
      <c r="A28" s="272" t="s">
        <v>323</v>
      </c>
      <c r="C28" s="307"/>
    </row>
    <row r="29" spans="1:3" ht="12.75">
      <c r="A29" s="272" t="s">
        <v>324</v>
      </c>
      <c r="C29" s="307"/>
    </row>
    <row r="30" spans="1:3" ht="12.75">
      <c r="A30" s="272" t="s">
        <v>325</v>
      </c>
      <c r="C30" s="307"/>
    </row>
    <row r="31" spans="1:3" ht="12.75">
      <c r="A31" s="272" t="s">
        <v>326</v>
      </c>
      <c r="C31" s="307"/>
    </row>
    <row r="32" spans="1:3" ht="12.75">
      <c r="A32" s="272" t="s">
        <v>327</v>
      </c>
      <c r="C32" s="307"/>
    </row>
    <row r="33" spans="1:3" ht="12.75">
      <c r="A33" s="272" t="s">
        <v>328</v>
      </c>
      <c r="C33" s="307"/>
    </row>
    <row r="34" spans="1:3" ht="12.75">
      <c r="A34" s="272" t="s">
        <v>312</v>
      </c>
      <c r="C34" s="307"/>
    </row>
    <row r="35" spans="1:3" ht="12.75">
      <c r="A35" s="78" t="s">
        <v>313</v>
      </c>
      <c r="B35" s="79"/>
      <c r="C35" s="80"/>
    </row>
    <row r="36" spans="1:3" ht="6.75" customHeight="1">
      <c r="A36" s="272"/>
      <c r="B36" s="326"/>
      <c r="C36" s="307"/>
    </row>
    <row r="37" spans="1:3" ht="12.75">
      <c r="A37" s="272" t="s">
        <v>329</v>
      </c>
      <c r="C37" s="307"/>
    </row>
    <row r="38" spans="1:3" ht="12.75">
      <c r="A38" s="272" t="s">
        <v>330</v>
      </c>
      <c r="C38" s="307"/>
    </row>
    <row r="39" spans="1:3" ht="12.75">
      <c r="A39" s="78" t="s">
        <v>331</v>
      </c>
      <c r="B39" s="79"/>
      <c r="C39" s="80"/>
    </row>
    <row r="40" spans="1:3" ht="12.75">
      <c r="A40" s="288" t="s">
        <v>332</v>
      </c>
      <c r="B40" s="307" t="s">
        <v>315</v>
      </c>
      <c r="C40" s="307" t="s">
        <v>316</v>
      </c>
    </row>
    <row r="41" spans="1:3" ht="28.5" customHeight="1">
      <c r="A41" s="9"/>
      <c r="B41" s="2"/>
      <c r="C41" s="2"/>
    </row>
    <row r="42" spans="1:3" ht="12.75">
      <c r="A42" s="272" t="s">
        <v>333</v>
      </c>
      <c r="B42" s="326"/>
      <c r="C42" s="307"/>
    </row>
    <row r="43" spans="1:3" ht="18" customHeight="1">
      <c r="A43" s="477"/>
      <c r="B43" s="478"/>
      <c r="C43" s="479"/>
    </row>
    <row r="44" spans="1:3" ht="123" customHeight="1">
      <c r="A44" s="272" t="s">
        <v>1</v>
      </c>
      <c r="C44" s="307"/>
    </row>
    <row r="45" spans="1:3" ht="132.75" customHeight="1">
      <c r="A45" s="78"/>
      <c r="B45" s="79"/>
      <c r="C45" s="80"/>
    </row>
    <row r="47" spans="1:3" ht="12.75">
      <c r="A47" s="296"/>
      <c r="B47" s="296"/>
      <c r="C47" s="296"/>
    </row>
  </sheetData>
  <sheetProtection password="D75D" sheet="1"/>
  <mergeCells count="4">
    <mergeCell ref="A18:B20"/>
    <mergeCell ref="A16:C16"/>
    <mergeCell ref="A22:C22"/>
    <mergeCell ref="A43:C43"/>
  </mergeCells>
  <printOptions horizontalCentered="1"/>
  <pageMargins left="0.25" right="0.25" top="1" bottom="1" header="0.5" footer="0.5"/>
  <pageSetup fitToHeight="1" fitToWidth="1" horizontalDpi="300" verticalDpi="300" orientation="portrait" scale="75" r:id="rId1"/>
  <headerFooter alignWithMargins="0">
    <oddHeader>&amp;LEXCEL VERSION&amp;RMS-2004</oddHeader>
    <oddFooter>&amp;CPage 16 of 16</oddFooter>
  </headerFooter>
</worksheet>
</file>

<file path=xl/worksheets/sheet14.xml><?xml version="1.0" encoding="utf-8"?>
<worksheet xmlns="http://schemas.openxmlformats.org/spreadsheetml/2006/main" xmlns:r="http://schemas.openxmlformats.org/officeDocument/2006/relationships">
  <sheetPr codeName="Sheet13"/>
  <dimension ref="A1:C45"/>
  <sheetViews>
    <sheetView showGridLines="0" zoomScalePageLayoutView="0" workbookViewId="0" topLeftCell="A1">
      <selection activeCell="A1" sqref="A1"/>
    </sheetView>
  </sheetViews>
  <sheetFormatPr defaultColWidth="9.140625" defaultRowHeight="12.75"/>
  <cols>
    <col min="1" max="1" width="3.140625" style="0" customWidth="1"/>
    <col min="2" max="2" width="29.28125" style="0" customWidth="1"/>
    <col min="3" max="3" width="17.57421875" style="0" customWidth="1"/>
  </cols>
  <sheetData>
    <row r="1" spans="1:2" ht="12.75">
      <c r="A1" s="1" t="s">
        <v>334</v>
      </c>
      <c r="B1" s="1"/>
    </row>
    <row r="2" spans="1:2" ht="12.75">
      <c r="A2" s="1"/>
      <c r="B2" s="1" t="s">
        <v>335</v>
      </c>
    </row>
    <row r="4" ht="12.75">
      <c r="A4" t="s">
        <v>336</v>
      </c>
    </row>
    <row r="5" spans="2:3" ht="12.75">
      <c r="B5" t="s">
        <v>337</v>
      </c>
      <c r="C5" s="20">
        <f>'Sch. A'!F8</f>
        <v>0</v>
      </c>
    </row>
    <row r="6" spans="2:3" ht="12.75">
      <c r="B6" t="s">
        <v>338</v>
      </c>
      <c r="C6" s="20">
        <f>'Sch. A'!F9</f>
        <v>0</v>
      </c>
    </row>
    <row r="7" spans="2:3" ht="12.75">
      <c r="B7" t="s">
        <v>339</v>
      </c>
      <c r="C7" s="20">
        <f>'Sch. A'!F10</f>
        <v>0</v>
      </c>
    </row>
    <row r="8" spans="2:3" ht="12.75">
      <c r="B8" t="s">
        <v>340</v>
      </c>
      <c r="C8" s="20">
        <f>'Sch. A'!F11</f>
        <v>0</v>
      </c>
    </row>
    <row r="9" spans="2:3" ht="12.75">
      <c r="B9" t="s">
        <v>341</v>
      </c>
      <c r="C9" s="20">
        <f>'Sch. A'!F56</f>
        <v>0</v>
      </c>
    </row>
    <row r="10" spans="2:3" ht="12.75">
      <c r="B10" t="s">
        <v>342</v>
      </c>
      <c r="C10" s="20">
        <f>'Sch. A'!F58</f>
        <v>0</v>
      </c>
    </row>
    <row r="11" spans="2:3" ht="12.75">
      <c r="B11" t="s">
        <v>343</v>
      </c>
      <c r="C11" s="20">
        <f>'Sch. A'!F57</f>
        <v>0</v>
      </c>
    </row>
    <row r="12" spans="2:3" ht="12.75">
      <c r="B12" t="s">
        <v>344</v>
      </c>
      <c r="C12" s="20">
        <f>'Sch. A'!F119</f>
        <v>0</v>
      </c>
    </row>
    <row r="13" spans="2:3" ht="12.75">
      <c r="B13" t="s">
        <v>345</v>
      </c>
      <c r="C13" s="20">
        <f>'Sch. A'!F116</f>
        <v>0</v>
      </c>
    </row>
    <row r="14" spans="2:3" ht="12.75">
      <c r="B14" t="s">
        <v>346</v>
      </c>
      <c r="C14" s="20">
        <f>'Sch. A'!F115</f>
        <v>0</v>
      </c>
    </row>
    <row r="15" spans="2:3" ht="12.75">
      <c r="B15" t="s">
        <v>347</v>
      </c>
      <c r="C15" s="20">
        <f>'Sch. A'!F118</f>
        <v>0</v>
      </c>
    </row>
    <row r="16" spans="2:3" ht="12.75">
      <c r="B16" t="s">
        <v>348</v>
      </c>
      <c r="C16" s="20">
        <f>'Sch. A'!F117</f>
        <v>0</v>
      </c>
    </row>
    <row r="17" spans="2:3" ht="12.75">
      <c r="B17" t="s">
        <v>349</v>
      </c>
      <c r="C17" s="20">
        <f>'Sch. A'!F120</f>
        <v>0</v>
      </c>
    </row>
    <row r="18" spans="2:3" ht="12.75">
      <c r="B18" t="s">
        <v>350</v>
      </c>
      <c r="C18" s="20">
        <f>'Sch. A'!F61</f>
        <v>0</v>
      </c>
    </row>
    <row r="19" spans="2:3" ht="12.75">
      <c r="B19" t="s">
        <v>351</v>
      </c>
      <c r="C19" s="20">
        <f>'Sch. A'!F60</f>
        <v>0</v>
      </c>
    </row>
    <row r="20" spans="2:3" ht="12.75">
      <c r="B20" t="s">
        <v>352</v>
      </c>
      <c r="C20" s="20">
        <f>'Sch. A'!F65</f>
        <v>0</v>
      </c>
    </row>
    <row r="21" spans="2:3" ht="12.75">
      <c r="B21" t="s">
        <v>353</v>
      </c>
      <c r="C21" s="20">
        <f>'Sch. A'!F64</f>
        <v>0</v>
      </c>
    </row>
    <row r="22" spans="2:3" ht="12.75">
      <c r="B22" t="s">
        <v>354</v>
      </c>
      <c r="C22" s="20">
        <f>'Sch. A'!F62</f>
        <v>0</v>
      </c>
    </row>
    <row r="23" spans="2:3" ht="12.75">
      <c r="B23" t="s">
        <v>355</v>
      </c>
      <c r="C23" s="20">
        <f>'Sch. A'!F63</f>
        <v>0</v>
      </c>
    </row>
    <row r="24" spans="2:3" ht="12.75">
      <c r="B24" t="s">
        <v>356</v>
      </c>
      <c r="C24" s="20">
        <f>'Sch. A'!F66</f>
        <v>0</v>
      </c>
    </row>
    <row r="25" spans="2:3" ht="12.75">
      <c r="B25" t="s">
        <v>357</v>
      </c>
      <c r="C25" s="20">
        <f>'Sch. A'!F67</f>
        <v>0</v>
      </c>
    </row>
    <row r="26" spans="2:3" ht="12.75">
      <c r="B26" t="s">
        <v>358</v>
      </c>
      <c r="C26" s="20">
        <f>'Sch. A'!F59</f>
        <v>0</v>
      </c>
    </row>
    <row r="27" spans="2:3" ht="12.75">
      <c r="B27" t="s">
        <v>481</v>
      </c>
      <c r="C27" s="20">
        <f>'Sch. A'!F68</f>
        <v>0</v>
      </c>
    </row>
    <row r="29" spans="1:3" ht="12.75">
      <c r="A29" t="s">
        <v>359</v>
      </c>
      <c r="C29" s="20">
        <f>SUM(C5:C28)</f>
        <v>0</v>
      </c>
    </row>
    <row r="31" ht="12.75">
      <c r="A31" t="s">
        <v>360</v>
      </c>
    </row>
    <row r="32" spans="2:3" ht="12.75">
      <c r="B32" t="s">
        <v>482</v>
      </c>
      <c r="C32" s="20">
        <f>'Sch. A'!F12</f>
        <v>0</v>
      </c>
    </row>
    <row r="33" spans="2:3" ht="12.75">
      <c r="B33" t="s">
        <v>483</v>
      </c>
      <c r="C33" s="20">
        <f>'Sch. A'!F69</f>
        <v>0</v>
      </c>
    </row>
    <row r="34" spans="2:3" ht="12.75">
      <c r="B34" t="s">
        <v>484</v>
      </c>
      <c r="C34" s="20">
        <f>'Sch. A'!F121</f>
        <v>0</v>
      </c>
    </row>
    <row r="36" spans="1:3" ht="12.75">
      <c r="A36" t="s">
        <v>361</v>
      </c>
      <c r="C36" s="20">
        <f>SUM(C32:C35)</f>
        <v>0</v>
      </c>
    </row>
    <row r="38" ht="12.75">
      <c r="A38" t="s">
        <v>362</v>
      </c>
    </row>
    <row r="39" spans="2:3" ht="12.75">
      <c r="B39" t="s">
        <v>482</v>
      </c>
      <c r="C39" s="20">
        <f>'Sch. A'!F13+'Sch. A'!F14+'Sch. A'!F15</f>
        <v>0</v>
      </c>
    </row>
    <row r="40" spans="2:3" ht="12.75">
      <c r="B40" t="s">
        <v>483</v>
      </c>
      <c r="C40" s="20">
        <f>'Sch. A'!F70+'Sch. A'!F71</f>
        <v>0</v>
      </c>
    </row>
    <row r="41" spans="2:3" ht="12.75">
      <c r="B41" t="s">
        <v>484</v>
      </c>
      <c r="C41" s="20">
        <f>'Sch. A'!F122+'Sch. A'!F123</f>
        <v>0</v>
      </c>
    </row>
    <row r="43" spans="1:3" ht="12.75">
      <c r="A43" t="s">
        <v>363</v>
      </c>
      <c r="C43" s="20">
        <f>SUM(C39:C42)</f>
        <v>0</v>
      </c>
    </row>
    <row r="45" spans="1:3" ht="12.75">
      <c r="A45" t="s">
        <v>364</v>
      </c>
      <c r="C45" s="20">
        <f>C29+C36+C43</f>
        <v>0</v>
      </c>
    </row>
  </sheetData>
  <sheetProtection password="D75D" sheet="1" objects="1" scenarios="1"/>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codeName="Sheet14"/>
  <dimension ref="E5:E5"/>
  <sheetViews>
    <sheetView zoomScalePageLayoutView="0" workbookViewId="0" topLeftCell="A1">
      <selection activeCell="A1" sqref="A1"/>
    </sheetView>
  </sheetViews>
  <sheetFormatPr defaultColWidth="9.140625" defaultRowHeight="12.75"/>
  <sheetData>
    <row r="5" ht="12.75">
      <c r="E5" t="s">
        <v>365</v>
      </c>
    </row>
  </sheetData>
  <sheetProtection password="D75D" sheet="1" objects="1" scenarios="1"/>
  <printOptions gridLines="1"/>
  <pageMargins left="0.75" right="0.75" top="1" bottom="1" header="0.5" footer="0.5"/>
  <pageSetup horizontalDpi="300" verticalDpi="300" orientation="portrait" r:id="rId2"/>
  <headerFooter alignWithMargins="0">
    <oddHeader>&amp;C&amp;A</oddHeader>
    <oddFooter>&amp;CPage &amp;P</oddFooter>
  </headerFooter>
  <legacyDrawing r:id="rId1"/>
</worksheet>
</file>

<file path=xl/worksheets/sheet16.xml><?xml version="1.0" encoding="utf-8"?>
<worksheet xmlns="http://schemas.openxmlformats.org/spreadsheetml/2006/main" xmlns:r="http://schemas.openxmlformats.org/officeDocument/2006/relationships">
  <sheetPr codeName="Sheet15"/>
  <dimension ref="A1:A1"/>
  <sheetViews>
    <sheetView showGridLines="0" zoomScalePageLayoutView="0" workbookViewId="0" topLeftCell="A1">
      <selection activeCell="M28" sqref="M28"/>
    </sheetView>
  </sheetViews>
  <sheetFormatPr defaultColWidth="9.140625" defaultRowHeight="12.75"/>
  <sheetData>
    <row r="1" ht="12.75">
      <c r="A1" t="s">
        <v>366</v>
      </c>
    </row>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7">
    <pageSetUpPr fitToPage="1"/>
  </sheetPr>
  <dimension ref="A1:J53"/>
  <sheetViews>
    <sheetView showGridLines="0" zoomScalePageLayoutView="0" workbookViewId="0" topLeftCell="A1">
      <selection activeCell="A1" sqref="A1"/>
    </sheetView>
  </sheetViews>
  <sheetFormatPr defaultColWidth="9.140625" defaultRowHeight="12.75"/>
  <cols>
    <col min="1" max="1" width="41.7109375" style="102" customWidth="1"/>
    <col min="2" max="2" width="22.00390625" style="102" customWidth="1"/>
    <col min="3" max="3" width="3.7109375" style="102" customWidth="1"/>
    <col min="4" max="4" width="12.421875" style="102" customWidth="1"/>
    <col min="5" max="5" width="3.7109375" style="102" customWidth="1"/>
    <col min="6" max="6" width="12.57421875" style="102" customWidth="1"/>
    <col min="7" max="7" width="3.7109375" style="102" customWidth="1"/>
    <col min="8" max="8" width="20.57421875" style="102" customWidth="1"/>
    <col min="9" max="9" width="3.7109375" style="102" customWidth="1"/>
    <col min="10" max="10" width="30.140625" style="102" customWidth="1"/>
    <col min="11" max="16384" width="9.140625" style="102" customWidth="1"/>
  </cols>
  <sheetData>
    <row r="1" spans="1:10" ht="13.5">
      <c r="A1" s="101" t="s">
        <v>40</v>
      </c>
      <c r="J1" s="103" t="s">
        <v>577</v>
      </c>
    </row>
    <row r="2" ht="13.5">
      <c r="A2" s="101" t="s">
        <v>571</v>
      </c>
    </row>
    <row r="3" spans="1:3" ht="13.5">
      <c r="A3" s="101" t="s">
        <v>576</v>
      </c>
      <c r="C3" s="104" t="s">
        <v>41</v>
      </c>
    </row>
    <row r="4" spans="1:10" ht="15" customHeight="1">
      <c r="A4" s="105" t="s">
        <v>42</v>
      </c>
      <c r="B4" s="106"/>
      <c r="C4" s="107"/>
      <c r="D4" s="108" t="s">
        <v>43</v>
      </c>
      <c r="E4" s="109"/>
      <c r="F4" s="109"/>
      <c r="G4" s="109"/>
      <c r="H4" s="109"/>
      <c r="I4" s="109"/>
      <c r="J4" s="110"/>
    </row>
    <row r="5" spans="1:10" ht="15" customHeight="1">
      <c r="A5" s="111" t="s">
        <v>44</v>
      </c>
      <c r="C5" s="112"/>
      <c r="D5" s="113" t="s">
        <v>45</v>
      </c>
      <c r="E5" s="114"/>
      <c r="F5" s="115"/>
      <c r="G5" s="115"/>
      <c r="H5" s="116" t="s">
        <v>46</v>
      </c>
      <c r="I5" s="113"/>
      <c r="J5" s="114"/>
    </row>
    <row r="6" spans="1:10" ht="15" customHeight="1">
      <c r="A6" s="111" t="s">
        <v>47</v>
      </c>
      <c r="C6" s="112"/>
      <c r="D6" s="113" t="s">
        <v>48</v>
      </c>
      <c r="E6" s="114"/>
      <c r="F6" s="115"/>
      <c r="G6" s="115"/>
      <c r="H6" s="116" t="s">
        <v>49</v>
      </c>
      <c r="I6" s="114"/>
      <c r="J6" s="117" t="s">
        <v>50</v>
      </c>
    </row>
    <row r="7" spans="1:10" ht="15" customHeight="1">
      <c r="A7" s="118" t="s">
        <v>51</v>
      </c>
      <c r="B7" s="115"/>
      <c r="C7" s="119"/>
      <c r="D7" s="113" t="s">
        <v>52</v>
      </c>
      <c r="E7" s="114"/>
      <c r="F7" s="115"/>
      <c r="G7" s="115"/>
      <c r="H7" s="118"/>
      <c r="I7" s="119"/>
      <c r="J7" s="119"/>
    </row>
    <row r="8" spans="1:10" ht="19.5" customHeight="1">
      <c r="A8" s="120" t="s">
        <v>53</v>
      </c>
      <c r="B8" s="113"/>
      <c r="C8" s="113"/>
      <c r="D8" s="113"/>
      <c r="E8" s="113"/>
      <c r="F8" s="113"/>
      <c r="G8" s="113"/>
      <c r="H8" s="113"/>
      <c r="I8" s="113"/>
      <c r="J8" s="114"/>
    </row>
    <row r="9" spans="1:10" ht="13.5">
      <c r="A9" s="111" t="s">
        <v>568</v>
      </c>
      <c r="B9" s="105" t="s">
        <v>567</v>
      </c>
      <c r="C9" s="106"/>
      <c r="D9" s="107"/>
      <c r="E9" s="102" t="s">
        <v>54</v>
      </c>
      <c r="J9" s="112"/>
    </row>
    <row r="10" spans="1:10" s="129" customFormat="1" ht="19.5" customHeight="1">
      <c r="A10" s="121">
        <f>'cover pg entry'!C2</f>
        <v>0</v>
      </c>
      <c r="B10" s="121">
        <f>'cover pg entry'!C3</f>
        <v>0</v>
      </c>
      <c r="C10" s="123"/>
      <c r="D10" s="124"/>
      <c r="E10" s="123"/>
      <c r="F10" s="123">
        <f>'cover pg entry'!C4</f>
        <v>0</v>
      </c>
      <c r="G10" s="123"/>
      <c r="H10" s="123"/>
      <c r="I10" s="123"/>
      <c r="J10" s="124"/>
    </row>
    <row r="11" spans="1:10" ht="13.5">
      <c r="A11" s="111" t="s">
        <v>55</v>
      </c>
      <c r="D11" s="112"/>
      <c r="E11" s="102" t="s">
        <v>56</v>
      </c>
      <c r="J11" s="112"/>
    </row>
    <row r="12" spans="1:10" ht="13.5">
      <c r="A12" s="111" t="s">
        <v>57</v>
      </c>
      <c r="D12" s="112"/>
      <c r="J12" s="112"/>
    </row>
    <row r="13" spans="1:10" s="129" customFormat="1" ht="19.5" customHeight="1">
      <c r="A13" s="121">
        <f>'cover pg entry'!C5</f>
        <v>0</v>
      </c>
      <c r="B13" s="123"/>
      <c r="C13" s="123"/>
      <c r="D13" s="124"/>
      <c r="E13" s="123"/>
      <c r="F13" s="123">
        <f>'cover pg entry'!C6</f>
        <v>0</v>
      </c>
      <c r="G13" s="123"/>
      <c r="H13" s="123"/>
      <c r="I13" s="123"/>
      <c r="J13" s="124"/>
    </row>
    <row r="14" spans="1:10" ht="13.5">
      <c r="A14" s="111" t="s">
        <v>58</v>
      </c>
      <c r="D14" s="122"/>
      <c r="J14" s="112"/>
    </row>
    <row r="15" spans="1:10" ht="19.5" customHeight="1">
      <c r="A15" s="121">
        <f>'cover pg entry'!C7</f>
        <v>0</v>
      </c>
      <c r="B15" s="123">
        <f>'cover pg entry'!C8</f>
        <v>0</v>
      </c>
      <c r="C15" s="123"/>
      <c r="D15" s="123">
        <f>'cover pg entry'!C9</f>
        <v>0</v>
      </c>
      <c r="E15" s="123"/>
      <c r="F15" s="123">
        <f>'cover pg entry'!C10</f>
        <v>0</v>
      </c>
      <c r="G15" s="123"/>
      <c r="H15" s="123"/>
      <c r="I15" s="123"/>
      <c r="J15" s="124"/>
    </row>
    <row r="16" spans="1:10" ht="16.5" customHeight="1">
      <c r="A16" s="125" t="s">
        <v>59</v>
      </c>
      <c r="B16" s="126" t="s">
        <v>376</v>
      </c>
      <c r="C16" s="127" t="s">
        <v>441</v>
      </c>
      <c r="D16" s="128"/>
      <c r="E16" s="129"/>
      <c r="F16" s="446">
        <f>'cover pg entry'!C14</f>
        <v>0</v>
      </c>
      <c r="G16" s="446"/>
      <c r="H16" s="446"/>
      <c r="I16" s="446"/>
      <c r="J16" s="447"/>
    </row>
    <row r="17" spans="1:10" ht="16.5" customHeight="1">
      <c r="A17" s="125"/>
      <c r="B17" s="126">
        <f>'cover pg entry'!C12</f>
        <v>0</v>
      </c>
      <c r="C17" s="130" t="s">
        <v>440</v>
      </c>
      <c r="D17" s="131"/>
      <c r="E17" s="131"/>
      <c r="F17" s="132"/>
      <c r="G17" s="131" t="s">
        <v>442</v>
      </c>
      <c r="H17" s="131"/>
      <c r="I17" s="106"/>
      <c r="J17" s="107"/>
    </row>
    <row r="18" spans="1:10" ht="16.5" customHeight="1">
      <c r="A18" s="125"/>
      <c r="B18" s="126" t="s">
        <v>377</v>
      </c>
      <c r="C18" s="129"/>
      <c r="D18" s="129"/>
      <c r="E18" s="129"/>
      <c r="F18" s="133"/>
      <c r="G18" s="129"/>
      <c r="H18" s="129"/>
      <c r="J18" s="112"/>
    </row>
    <row r="19" spans="1:10" ht="16.5" customHeight="1">
      <c r="A19" s="125"/>
      <c r="B19" s="126">
        <f>'cover pg entry'!C13</f>
        <v>0</v>
      </c>
      <c r="C19" s="129"/>
      <c r="D19" s="129"/>
      <c r="E19" s="129"/>
      <c r="F19" s="133"/>
      <c r="G19" s="129"/>
      <c r="H19" s="129"/>
      <c r="J19" s="112"/>
    </row>
    <row r="20" spans="1:10" s="129" customFormat="1" ht="19.5" customHeight="1">
      <c r="A20" s="121">
        <f>'cover pg entry'!C11</f>
        <v>0</v>
      </c>
      <c r="B20" s="134"/>
      <c r="C20" s="123"/>
      <c r="D20" s="135">
        <f>'cover pg entry'!C15</f>
        <v>0</v>
      </c>
      <c r="E20" s="123" t="s">
        <v>19</v>
      </c>
      <c r="F20" s="136">
        <f>'cover pg entry'!E15</f>
        <v>0</v>
      </c>
      <c r="G20" s="123"/>
      <c r="H20" s="137">
        <f>'cover pg entry'!C16</f>
        <v>0</v>
      </c>
      <c r="I20" s="123"/>
      <c r="J20" s="124"/>
    </row>
    <row r="21" spans="1:10" ht="15">
      <c r="A21" s="138" t="s">
        <v>60</v>
      </c>
      <c r="B21" s="139" t="s">
        <v>61</v>
      </c>
      <c r="C21" s="140">
        <f>IF('cover pg entry'!C18="Y","X","")</f>
      </c>
      <c r="D21" s="375" t="s">
        <v>492</v>
      </c>
      <c r="H21" s="139" t="s">
        <v>62</v>
      </c>
      <c r="I21" s="376">
        <f>IF('cover pg entry'!C19="Y","X","")</f>
      </c>
      <c r="J21" s="374" t="s">
        <v>493</v>
      </c>
    </row>
    <row r="22" spans="1:10" ht="13.5">
      <c r="A22" s="111"/>
      <c r="B22" s="139" t="s">
        <v>63</v>
      </c>
      <c r="C22" s="376">
        <f>IF('cover pg entry'!C20="Y","X","")</f>
      </c>
      <c r="D22" s="375" t="s">
        <v>494</v>
      </c>
      <c r="H22" s="139"/>
      <c r="I22" s="101"/>
      <c r="J22" s="112"/>
    </row>
    <row r="23" spans="1:10" ht="13.5">
      <c r="A23" s="111"/>
      <c r="B23" s="141"/>
      <c r="C23" s="101"/>
      <c r="D23" s="142"/>
      <c r="H23" s="139"/>
      <c r="J23" s="143"/>
    </row>
    <row r="24" spans="1:10" s="146" customFormat="1" ht="6" customHeight="1">
      <c r="A24" s="144"/>
      <c r="B24" s="79"/>
      <c r="C24" s="145"/>
      <c r="D24" s="79"/>
      <c r="E24" s="145"/>
      <c r="F24" s="145"/>
      <c r="G24" s="145"/>
      <c r="H24" s="145"/>
      <c r="I24" s="145"/>
      <c r="J24" s="80"/>
    </row>
    <row r="25" spans="1:10" ht="15">
      <c r="A25" s="138" t="s">
        <v>60</v>
      </c>
      <c r="B25" s="139" t="s">
        <v>64</v>
      </c>
      <c r="C25" s="140">
        <f>IF('cover pg entry'!C23="Y","X","")</f>
      </c>
      <c r="D25" s="127"/>
      <c r="F25" s="103" t="s">
        <v>426</v>
      </c>
      <c r="G25" s="140">
        <f>IF('cover pg entry'!C24="Y","X","")</f>
      </c>
      <c r="H25" s="103" t="s">
        <v>424</v>
      </c>
      <c r="I25" s="140">
        <f>IF('cover pg entry'!C25="Y","X","")</f>
      </c>
      <c r="J25" s="112" t="s">
        <v>65</v>
      </c>
    </row>
    <row r="26" spans="1:10" ht="13.5">
      <c r="A26" s="111"/>
      <c r="B26" s="139" t="s">
        <v>66</v>
      </c>
      <c r="C26" s="140">
        <f>IF('cover pg entry'!C26="Y","X","")</f>
      </c>
      <c r="F26" s="103" t="s">
        <v>427</v>
      </c>
      <c r="G26" s="140">
        <f>IF('cover pg entry'!C27="Y","X","")</f>
      </c>
      <c r="H26" s="103" t="s">
        <v>425</v>
      </c>
      <c r="I26" s="140">
        <f>IF('cover pg entry'!C28="Y","X","")</f>
      </c>
      <c r="J26" s="112" t="s">
        <v>67</v>
      </c>
    </row>
    <row r="27" spans="1:10" s="146" customFormat="1" ht="13.5">
      <c r="A27" s="147"/>
      <c r="B27" s="139" t="s">
        <v>68</v>
      </c>
      <c r="C27" s="140">
        <f>IF('cover pg entry'!C29="Y","X","")</f>
      </c>
      <c r="D27" s="142"/>
      <c r="E27" s="142"/>
      <c r="F27" s="103" t="s">
        <v>428</v>
      </c>
      <c r="G27" s="140">
        <f>IF('cover pg entry'!C30="Y","X","")</f>
      </c>
      <c r="H27" s="103" t="s">
        <v>429</v>
      </c>
      <c r="I27" s="142"/>
      <c r="J27" s="143"/>
    </row>
    <row r="28" spans="1:10" s="146" customFormat="1" ht="3.75" customHeight="1">
      <c r="A28" s="144"/>
      <c r="B28" s="148"/>
      <c r="C28" s="145"/>
      <c r="D28" s="145"/>
      <c r="E28" s="145"/>
      <c r="F28" s="145"/>
      <c r="G28" s="145"/>
      <c r="H28" s="145"/>
      <c r="I28" s="145"/>
      <c r="J28" s="149"/>
    </row>
    <row r="29" spans="1:10" ht="18" customHeight="1">
      <c r="A29" s="150"/>
      <c r="B29" s="151"/>
      <c r="C29" s="151"/>
      <c r="D29" s="151"/>
      <c r="E29" s="151"/>
      <c r="F29" s="151"/>
      <c r="G29" s="151"/>
      <c r="H29" s="151"/>
      <c r="I29" s="151"/>
      <c r="J29" s="152"/>
    </row>
    <row r="30" spans="1:10" ht="18" customHeight="1">
      <c r="A30" s="153" t="s">
        <v>70</v>
      </c>
      <c r="B30" s="154"/>
      <c r="C30" s="155" t="s">
        <v>379</v>
      </c>
      <c r="D30" s="156"/>
      <c r="E30" s="157"/>
      <c r="F30" s="155" t="s">
        <v>380</v>
      </c>
      <c r="G30" s="157"/>
      <c r="H30" s="155" t="s">
        <v>381</v>
      </c>
      <c r="I30" s="157"/>
      <c r="J30" s="158" t="s">
        <v>382</v>
      </c>
    </row>
    <row r="31" spans="1:10" ht="18" customHeight="1">
      <c r="A31" s="159" t="s">
        <v>383</v>
      </c>
      <c r="B31" s="160"/>
      <c r="C31" s="161"/>
      <c r="D31" s="162"/>
      <c r="E31" s="163"/>
      <c r="F31" s="161"/>
      <c r="G31" s="163"/>
      <c r="H31" s="164">
        <f>'cover pg entry'!C31</f>
        <v>0</v>
      </c>
      <c r="I31" s="165"/>
      <c r="J31" s="166">
        <f>IF(E32&lt;&gt;0,H31*(F32-D20),H31*(F20-D20+1))</f>
        <v>0</v>
      </c>
    </row>
    <row r="32" spans="1:10" ht="18" customHeight="1">
      <c r="A32" s="167"/>
      <c r="B32" s="168"/>
      <c r="C32" s="169" t="s">
        <v>367</v>
      </c>
      <c r="D32" s="115"/>
      <c r="E32" s="119">
        <f>'cover pg entry'!C32</f>
        <v>0</v>
      </c>
      <c r="F32" s="170" t="str">
        <f>IF('cover pg entry'!C33&lt;&gt;0,'cover pg entry'!C33,"0")</f>
        <v>0</v>
      </c>
      <c r="G32" s="171"/>
      <c r="H32" s="164">
        <f>IF(E32&lt;&gt;0,H31+E32,0)</f>
        <v>0</v>
      </c>
      <c r="I32" s="165"/>
      <c r="J32" s="166">
        <f>IF(E33&lt;&gt;0,H32*(F33-F32),H32*(F20-F32+1))</f>
        <v>0</v>
      </c>
    </row>
    <row r="33" spans="1:10" ht="18" customHeight="1">
      <c r="A33" s="111"/>
      <c r="B33" s="168"/>
      <c r="C33" s="172" t="s">
        <v>370</v>
      </c>
      <c r="D33" s="115"/>
      <c r="E33" s="119">
        <f>'cover pg entry'!C34</f>
        <v>0</v>
      </c>
      <c r="F33" s="170" t="str">
        <f>IF('cover pg entry'!C35&lt;&gt;0,'cover pg entry'!C35,"0")</f>
        <v>0</v>
      </c>
      <c r="G33" s="171"/>
      <c r="H33" s="164">
        <f>IF(E33&lt;&gt;0,H32+E33,0)</f>
        <v>0</v>
      </c>
      <c r="I33" s="165"/>
      <c r="J33" s="166">
        <f>IF(E34&lt;&gt;0,H33*(F34-F33),H33*(F20-F33+1))</f>
        <v>0</v>
      </c>
    </row>
    <row r="34" spans="1:10" ht="18" customHeight="1">
      <c r="A34" s="111"/>
      <c r="B34" s="168"/>
      <c r="C34" s="172" t="s">
        <v>371</v>
      </c>
      <c r="D34" s="115"/>
      <c r="E34" s="119">
        <f>'cover pg entry'!C36</f>
        <v>0</v>
      </c>
      <c r="F34" s="170" t="str">
        <f>IF('cover pg entry'!C37&lt;&gt;0,'cover pg entry'!C37,"0")</f>
        <v>0</v>
      </c>
      <c r="G34" s="171"/>
      <c r="H34" s="164">
        <f>IF(E34&lt;&gt;0,H33+E34,0)</f>
        <v>0</v>
      </c>
      <c r="I34" s="165"/>
      <c r="J34" s="166">
        <f>IF(E35&lt;&gt;0,H34*(F35-F34),H34*(F20-F34+1))</f>
        <v>0</v>
      </c>
    </row>
    <row r="35" spans="1:10" ht="18" customHeight="1">
      <c r="A35" s="111"/>
      <c r="B35" s="168"/>
      <c r="C35" s="172" t="s">
        <v>372</v>
      </c>
      <c r="D35" s="115"/>
      <c r="E35" s="119">
        <f>'cover pg entry'!C38</f>
        <v>0</v>
      </c>
      <c r="F35" s="170" t="str">
        <f>IF('cover pg entry'!C39&lt;&gt;0,'cover pg entry'!C39,"0")</f>
        <v>0</v>
      </c>
      <c r="G35" s="171"/>
      <c r="H35" s="164">
        <f>IF(E35&lt;&gt;0,H34+E35,0)</f>
        <v>0</v>
      </c>
      <c r="I35" s="165"/>
      <c r="J35" s="166">
        <f>IF(E35&lt;&gt;0,H35*(F20-F35+1),0)</f>
        <v>0</v>
      </c>
    </row>
    <row r="36" spans="1:10" ht="18" customHeight="1">
      <c r="A36" s="172" t="s">
        <v>384</v>
      </c>
      <c r="B36" s="173"/>
      <c r="C36" s="160"/>
      <c r="D36" s="160"/>
      <c r="E36" s="160"/>
      <c r="F36" s="160"/>
      <c r="G36" s="160"/>
      <c r="H36" s="115"/>
      <c r="I36" s="174"/>
      <c r="J36" s="119">
        <f>H31+SUM(E32:E35)</f>
        <v>0</v>
      </c>
    </row>
    <row r="37" spans="1:10" ht="18" customHeight="1">
      <c r="A37" s="118" t="s">
        <v>385</v>
      </c>
      <c r="B37" s="115"/>
      <c r="C37" s="79"/>
      <c r="D37" s="79"/>
      <c r="E37" s="79"/>
      <c r="F37" s="79"/>
      <c r="G37" s="115"/>
      <c r="H37" s="115"/>
      <c r="I37" s="115"/>
      <c r="J37" s="175">
        <f>SUM(J31:J35)</f>
        <v>0</v>
      </c>
    </row>
    <row r="38" spans="1:10" ht="18" customHeight="1">
      <c r="A38" s="118" t="s">
        <v>71</v>
      </c>
      <c r="B38" s="115"/>
      <c r="C38" s="79"/>
      <c r="D38" s="79"/>
      <c r="E38" s="79"/>
      <c r="F38" s="79"/>
      <c r="G38" s="115"/>
      <c r="H38" s="115"/>
      <c r="I38" s="176" t="s">
        <v>72</v>
      </c>
      <c r="J38" s="177">
        <f>'cover pg entry'!C40</f>
        <v>0</v>
      </c>
    </row>
    <row r="39" spans="1:10" ht="18" customHeight="1">
      <c r="A39" s="118" t="s">
        <v>73</v>
      </c>
      <c r="B39" s="115"/>
      <c r="C39" s="79"/>
      <c r="D39" s="79"/>
      <c r="E39" s="79"/>
      <c r="F39" s="79"/>
      <c r="G39" s="115"/>
      <c r="H39" s="115"/>
      <c r="I39" s="176" t="s">
        <v>74</v>
      </c>
      <c r="J39" s="177">
        <f>'cover pg entry'!C41</f>
        <v>0</v>
      </c>
    </row>
    <row r="40" spans="1:10" ht="18" customHeight="1">
      <c r="A40" s="118" t="s">
        <v>75</v>
      </c>
      <c r="B40" s="115"/>
      <c r="C40" s="88"/>
      <c r="D40" s="88"/>
      <c r="E40" s="88"/>
      <c r="F40" s="88"/>
      <c r="G40" s="122"/>
      <c r="H40" s="122"/>
      <c r="I40" s="122"/>
      <c r="J40" s="177">
        <f>'cover pg entry'!C42</f>
        <v>0</v>
      </c>
    </row>
    <row r="41" spans="1:10" ht="18" customHeight="1">
      <c r="A41" s="178" t="s">
        <v>76</v>
      </c>
      <c r="B41" s="179" t="s">
        <v>196</v>
      </c>
      <c r="C41" s="109" t="s">
        <v>379</v>
      </c>
      <c r="D41" s="180"/>
      <c r="E41" s="180"/>
      <c r="F41" s="181"/>
      <c r="G41" s="109" t="s">
        <v>380</v>
      </c>
      <c r="H41" s="180"/>
      <c r="I41" s="181"/>
      <c r="J41" s="182" t="s">
        <v>197</v>
      </c>
    </row>
    <row r="42" spans="1:10" ht="18" customHeight="1">
      <c r="A42" s="177" t="s">
        <v>77</v>
      </c>
      <c r="B42" s="115">
        <f>'cover pg entry'!C43</f>
        <v>0</v>
      </c>
      <c r="C42" s="118"/>
      <c r="D42" s="115"/>
      <c r="E42" s="115"/>
      <c r="F42" s="119">
        <f>'cover pg entry'!C44</f>
        <v>0</v>
      </c>
      <c r="G42" s="115"/>
      <c r="H42" s="183">
        <f>'cover pg entry'!C45</f>
        <v>0</v>
      </c>
      <c r="I42" s="119"/>
      <c r="J42" s="119">
        <f>B42+F42</f>
        <v>0</v>
      </c>
    </row>
    <row r="43" spans="1:10" ht="18" customHeight="1">
      <c r="A43" s="177" t="s">
        <v>386</v>
      </c>
      <c r="B43" s="115">
        <f>'cover pg entry'!C46</f>
        <v>0</v>
      </c>
      <c r="C43" s="118"/>
      <c r="D43" s="115"/>
      <c r="E43" s="115"/>
      <c r="F43" s="119">
        <f>'cover pg entry'!C47</f>
        <v>0</v>
      </c>
      <c r="G43" s="115"/>
      <c r="H43" s="183">
        <f>'cover pg entry'!C48</f>
        <v>0</v>
      </c>
      <c r="I43" s="119"/>
      <c r="J43" s="119">
        <f>B43+F43</f>
        <v>0</v>
      </c>
    </row>
    <row r="44" spans="1:10" ht="18" customHeight="1">
      <c r="A44" s="184" t="s">
        <v>78</v>
      </c>
      <c r="B44" s="115"/>
      <c r="C44" s="115"/>
      <c r="D44" s="115"/>
      <c r="E44" s="115"/>
      <c r="F44" s="115"/>
      <c r="G44" s="115"/>
      <c r="H44" s="115"/>
      <c r="I44" s="115"/>
      <c r="J44" s="177">
        <f>'cover pg entry'!C49</f>
        <v>0</v>
      </c>
    </row>
    <row r="45" spans="1:10" ht="6" customHeight="1">
      <c r="A45" s="111"/>
      <c r="J45" s="112"/>
    </row>
    <row r="46" spans="1:10" ht="13.5">
      <c r="A46" s="111" t="s">
        <v>79</v>
      </c>
      <c r="C46" s="185">
        <f>IF('cover pg entry'!C50="Y","X","")</f>
      </c>
      <c r="D46" s="102" t="s">
        <v>80</v>
      </c>
      <c r="E46" s="185">
        <f>IF('cover pg entry'!C50="N","X","")</f>
      </c>
      <c r="F46" s="102" t="s">
        <v>81</v>
      </c>
      <c r="H46" s="102" t="s">
        <v>82</v>
      </c>
      <c r="J46" s="112"/>
    </row>
    <row r="47" spans="1:10" ht="3.75" customHeight="1">
      <c r="A47" s="118"/>
      <c r="B47" s="115"/>
      <c r="C47" s="115"/>
      <c r="D47" s="115"/>
      <c r="E47" s="115"/>
      <c r="F47" s="115"/>
      <c r="G47" s="115"/>
      <c r="H47" s="115"/>
      <c r="I47" s="115"/>
      <c r="J47" s="119"/>
    </row>
    <row r="48" spans="1:10" ht="3.75" customHeight="1">
      <c r="A48" s="111"/>
      <c r="J48" s="112"/>
    </row>
    <row r="49" spans="1:10" ht="13.5">
      <c r="A49" s="111" t="s">
        <v>83</v>
      </c>
      <c r="C49" s="185">
        <f>IF('cover pg entry'!C51="H","X","")</f>
      </c>
      <c r="D49" s="102" t="s">
        <v>84</v>
      </c>
      <c r="G49" s="185">
        <f>IF('cover pg entry'!C51="F","X","")</f>
      </c>
      <c r="H49" s="102" t="s">
        <v>85</v>
      </c>
      <c r="J49" s="112"/>
    </row>
    <row r="50" spans="1:10" ht="3.75" customHeight="1">
      <c r="A50" s="118" t="s">
        <v>1</v>
      </c>
      <c r="B50" s="115"/>
      <c r="C50" s="115"/>
      <c r="D50" s="115"/>
      <c r="E50" s="115"/>
      <c r="F50" s="115"/>
      <c r="G50" s="115"/>
      <c r="H50" s="115"/>
      <c r="I50" s="115"/>
      <c r="J50" s="119"/>
    </row>
    <row r="52" ht="13.5">
      <c r="A52" s="102" t="s">
        <v>572</v>
      </c>
    </row>
    <row r="53" spans="1:10" ht="13.5">
      <c r="A53" s="186" t="s">
        <v>86</v>
      </c>
      <c r="B53" s="186"/>
      <c r="C53" s="186"/>
      <c r="D53" s="186"/>
      <c r="E53" s="186"/>
      <c r="F53" s="186"/>
      <c r="G53" s="186"/>
      <c r="H53" s="186"/>
      <c r="I53" s="186"/>
      <c r="J53" s="186"/>
    </row>
  </sheetData>
  <sheetProtection password="D75D" sheet="1"/>
  <mergeCells count="1">
    <mergeCell ref="F16:J16"/>
  </mergeCells>
  <printOptions/>
  <pageMargins left="0.25" right="0.25" top="1" bottom="1" header="0.5" footer="0.5"/>
  <pageSetup fitToHeight="1" fitToWidth="1" horizontalDpi="300" verticalDpi="300" orientation="portrait" scale="67" r:id="rId1"/>
  <headerFooter alignWithMargins="0">
    <oddHeader>&amp;LEXCEL VERSION&amp;RMS-2004</oddHeader>
  </headerFooter>
</worksheet>
</file>

<file path=xl/worksheets/sheet3.xml><?xml version="1.0" encoding="utf-8"?>
<worksheet xmlns="http://schemas.openxmlformats.org/spreadsheetml/2006/main" xmlns:r="http://schemas.openxmlformats.org/officeDocument/2006/relationships">
  <sheetPr codeName="Sheet3"/>
  <dimension ref="A1:J167"/>
  <sheetViews>
    <sheetView showGridLines="0" zoomScalePageLayoutView="0" workbookViewId="0" topLeftCell="A1">
      <selection activeCell="A1" sqref="A1"/>
    </sheetView>
  </sheetViews>
  <sheetFormatPr defaultColWidth="9.140625" defaultRowHeight="12.75"/>
  <cols>
    <col min="1" max="1" width="33.57421875" style="190" customWidth="1"/>
    <col min="2" max="2" width="5.28125" style="190" customWidth="1"/>
    <col min="3" max="3" width="12.8515625" style="190" customWidth="1"/>
    <col min="4" max="4" width="13.421875" style="190" customWidth="1"/>
    <col min="5" max="5" width="14.7109375" style="190" customWidth="1"/>
    <col min="6" max="6" width="12.00390625" style="190" customWidth="1"/>
    <col min="7" max="7" width="14.28125" style="190" customWidth="1"/>
    <col min="8" max="8" width="14.421875" style="190" customWidth="1"/>
    <col min="9" max="16384" width="9.140625" style="190" customWidth="1"/>
  </cols>
  <sheetData>
    <row r="1" spans="1:8" ht="12.75">
      <c r="A1" s="187" t="s">
        <v>87</v>
      </c>
      <c r="B1" s="67"/>
      <c r="C1" s="67"/>
      <c r="D1" s="67"/>
      <c r="E1" s="67"/>
      <c r="F1" s="438" t="s">
        <v>569</v>
      </c>
      <c r="G1" s="188"/>
      <c r="H1" s="189">
        <f>'cover pg entry'!C2</f>
        <v>0</v>
      </c>
    </row>
    <row r="2" spans="1:8" ht="12.75">
      <c r="A2" s="191"/>
      <c r="F2" s="439" t="s">
        <v>570</v>
      </c>
      <c r="G2" s="192"/>
      <c r="H2" s="193">
        <f>'cover pg entry'!C3</f>
        <v>0</v>
      </c>
    </row>
    <row r="3" spans="1:8" ht="12.75">
      <c r="A3" s="194" t="s">
        <v>88</v>
      </c>
      <c r="B3" s="57"/>
      <c r="C3" s="57"/>
      <c r="D3" s="57"/>
      <c r="E3" s="57"/>
      <c r="F3" s="57"/>
      <c r="G3" s="57"/>
      <c r="H3" s="193"/>
    </row>
    <row r="4" spans="1:8" ht="22.5" customHeight="1">
      <c r="A4" s="195" t="s">
        <v>89</v>
      </c>
      <c r="B4" s="196"/>
      <c r="C4" s="197" t="s">
        <v>90</v>
      </c>
      <c r="D4" s="57"/>
      <c r="E4" s="57"/>
      <c r="F4" s="57"/>
      <c r="G4" s="57"/>
      <c r="H4" s="193"/>
    </row>
    <row r="5" spans="1:8" ht="12.75">
      <c r="A5" s="191"/>
      <c r="B5" s="191"/>
      <c r="C5" s="191"/>
      <c r="D5" s="191"/>
      <c r="E5" s="191"/>
      <c r="F5" s="191"/>
      <c r="G5" s="198" t="s">
        <v>91</v>
      </c>
      <c r="H5" s="199" t="s">
        <v>91</v>
      </c>
    </row>
    <row r="6" spans="1:8" ht="39">
      <c r="A6" s="200" t="s">
        <v>430</v>
      </c>
      <c r="B6" s="191"/>
      <c r="C6" s="201" t="s">
        <v>92</v>
      </c>
      <c r="D6" s="201" t="s">
        <v>93</v>
      </c>
      <c r="E6" s="201" t="s">
        <v>94</v>
      </c>
      <c r="F6" s="201" t="s">
        <v>95</v>
      </c>
      <c r="G6" s="201" t="s">
        <v>96</v>
      </c>
      <c r="H6" s="202" t="s">
        <v>97</v>
      </c>
    </row>
    <row r="7" spans="1:8" ht="12.75">
      <c r="A7" s="203" t="s">
        <v>98</v>
      </c>
      <c r="B7" s="198" t="s">
        <v>99</v>
      </c>
      <c r="C7" s="198" t="s">
        <v>100</v>
      </c>
      <c r="D7" s="198" t="s">
        <v>101</v>
      </c>
      <c r="E7" s="198" t="s">
        <v>102</v>
      </c>
      <c r="F7" s="198" t="s">
        <v>72</v>
      </c>
      <c r="G7" s="198" t="s">
        <v>74</v>
      </c>
      <c r="H7" s="199" t="s">
        <v>103</v>
      </c>
    </row>
    <row r="8" spans="1:8" ht="27.75" customHeight="1">
      <c r="A8" s="204" t="s">
        <v>104</v>
      </c>
      <c r="B8" s="198">
        <v>101</v>
      </c>
      <c r="C8" s="4">
        <v>0</v>
      </c>
      <c r="D8" s="26">
        <v>0</v>
      </c>
      <c r="E8" s="26">
        <v>0</v>
      </c>
      <c r="F8" s="480">
        <f aca="true" t="shared" si="0" ref="F8:F17">D8+E8</f>
        <v>0</v>
      </c>
      <c r="G8" s="192"/>
      <c r="H8" s="206">
        <f aca="true" t="shared" si="1" ref="H8:H17">F8+G8</f>
        <v>0</v>
      </c>
    </row>
    <row r="9" spans="1:8" ht="27.75" customHeight="1">
      <c r="A9" s="204" t="s">
        <v>105</v>
      </c>
      <c r="B9" s="198">
        <v>102</v>
      </c>
      <c r="C9" s="4">
        <v>0</v>
      </c>
      <c r="D9" s="26">
        <v>0</v>
      </c>
      <c r="E9" s="26">
        <v>0</v>
      </c>
      <c r="F9" s="480">
        <f t="shared" si="0"/>
        <v>0</v>
      </c>
      <c r="G9" s="192"/>
      <c r="H9" s="206">
        <f t="shared" si="1"/>
        <v>0</v>
      </c>
    </row>
    <row r="10" spans="1:8" ht="27.75" customHeight="1">
      <c r="A10" s="204" t="s">
        <v>106</v>
      </c>
      <c r="B10" s="198">
        <v>103</v>
      </c>
      <c r="C10" s="4">
        <v>0</v>
      </c>
      <c r="D10" s="26">
        <v>0</v>
      </c>
      <c r="E10" s="26">
        <v>0</v>
      </c>
      <c r="F10" s="480">
        <f t="shared" si="0"/>
        <v>0</v>
      </c>
      <c r="G10" s="192"/>
      <c r="H10" s="206">
        <f t="shared" si="1"/>
        <v>0</v>
      </c>
    </row>
    <row r="11" spans="1:8" ht="27.75" customHeight="1">
      <c r="A11" s="204" t="s">
        <v>443</v>
      </c>
      <c r="B11" s="198">
        <v>104</v>
      </c>
      <c r="C11" s="4">
        <v>0</v>
      </c>
      <c r="D11" s="26">
        <v>0</v>
      </c>
      <c r="E11" s="26">
        <v>0</v>
      </c>
      <c r="F11" s="480">
        <f t="shared" si="0"/>
        <v>0</v>
      </c>
      <c r="G11" s="192"/>
      <c r="H11" s="206">
        <f t="shared" si="1"/>
        <v>0</v>
      </c>
    </row>
    <row r="12" spans="1:8" ht="27.75" customHeight="1">
      <c r="A12" s="204" t="s">
        <v>107</v>
      </c>
      <c r="B12" s="198">
        <v>119</v>
      </c>
      <c r="C12" s="207"/>
      <c r="D12" s="26">
        <v>0</v>
      </c>
      <c r="E12" s="26">
        <v>0</v>
      </c>
      <c r="F12" s="480">
        <f t="shared" si="0"/>
        <v>0</v>
      </c>
      <c r="G12" s="192"/>
      <c r="H12" s="206">
        <f t="shared" si="1"/>
        <v>0</v>
      </c>
    </row>
    <row r="13" spans="1:8" ht="27.75" customHeight="1">
      <c r="A13" s="204" t="s">
        <v>444</v>
      </c>
      <c r="B13" s="198">
        <v>121</v>
      </c>
      <c r="C13" s="207"/>
      <c r="D13" s="26">
        <v>0</v>
      </c>
      <c r="E13" s="26">
        <v>0</v>
      </c>
      <c r="F13" s="480">
        <f t="shared" si="0"/>
        <v>0</v>
      </c>
      <c r="G13" s="192"/>
      <c r="H13" s="206">
        <f t="shared" si="1"/>
        <v>0</v>
      </c>
    </row>
    <row r="14" spans="1:8" ht="27.75" customHeight="1">
      <c r="A14" s="204" t="s">
        <v>445</v>
      </c>
      <c r="B14" s="198">
        <v>122</v>
      </c>
      <c r="C14" s="207"/>
      <c r="D14" s="26">
        <v>0</v>
      </c>
      <c r="E14" s="26">
        <v>0</v>
      </c>
      <c r="F14" s="480">
        <f t="shared" si="0"/>
        <v>0</v>
      </c>
      <c r="G14" s="192"/>
      <c r="H14" s="206">
        <f t="shared" si="1"/>
        <v>0</v>
      </c>
    </row>
    <row r="15" spans="1:8" ht="27.75" customHeight="1">
      <c r="A15" s="204" t="s">
        <v>467</v>
      </c>
      <c r="B15" s="198">
        <v>125</v>
      </c>
      <c r="C15" s="207"/>
      <c r="D15" s="26">
        <v>0</v>
      </c>
      <c r="E15" s="26">
        <v>0</v>
      </c>
      <c r="F15" s="480">
        <f t="shared" si="0"/>
        <v>0</v>
      </c>
      <c r="G15" s="192"/>
      <c r="H15" s="206">
        <f t="shared" si="1"/>
        <v>0</v>
      </c>
    </row>
    <row r="16" spans="1:8" ht="27.75" customHeight="1">
      <c r="A16" s="204" t="s">
        <v>460</v>
      </c>
      <c r="B16" s="199">
        <v>130</v>
      </c>
      <c r="C16" s="387">
        <v>0</v>
      </c>
      <c r="D16" s="6">
        <v>0</v>
      </c>
      <c r="E16" s="6">
        <v>0</v>
      </c>
      <c r="F16" s="480">
        <f t="shared" si="0"/>
        <v>0</v>
      </c>
      <c r="G16" s="205"/>
      <c r="H16" s="206">
        <f t="shared" si="1"/>
        <v>0</v>
      </c>
    </row>
    <row r="17" spans="1:8" ht="27.75" customHeight="1">
      <c r="A17" s="204" t="s">
        <v>550</v>
      </c>
      <c r="B17" s="198" t="s">
        <v>552</v>
      </c>
      <c r="C17" s="207"/>
      <c r="D17" s="26">
        <v>0</v>
      </c>
      <c r="E17" s="26">
        <v>0</v>
      </c>
      <c r="F17" s="480">
        <f t="shared" si="0"/>
        <v>0</v>
      </c>
      <c r="G17" s="192"/>
      <c r="H17" s="206">
        <f t="shared" si="1"/>
        <v>0</v>
      </c>
    </row>
    <row r="18" spans="1:8" ht="27.75" customHeight="1">
      <c r="A18" s="425" t="s">
        <v>551</v>
      </c>
      <c r="B18" s="424" t="s">
        <v>553</v>
      </c>
      <c r="C18" s="426"/>
      <c r="D18" s="26">
        <v>0</v>
      </c>
      <c r="E18" s="26">
        <v>0</v>
      </c>
      <c r="F18" s="480">
        <f>D18+E18</f>
        <v>0</v>
      </c>
      <c r="G18" s="192"/>
      <c r="H18" s="206">
        <f>F18+G18</f>
        <v>0</v>
      </c>
    </row>
    <row r="19" spans="1:8" ht="173.25" customHeight="1">
      <c r="A19" s="422"/>
      <c r="B19" s="264"/>
      <c r="C19" s="264"/>
      <c r="D19" s="264"/>
      <c r="E19" s="264"/>
      <c r="F19" s="264"/>
      <c r="G19" s="264"/>
      <c r="H19" s="423"/>
    </row>
    <row r="20" spans="1:10" ht="11.25" customHeight="1">
      <c r="A20" s="209" t="s">
        <v>119</v>
      </c>
      <c r="B20" s="210"/>
      <c r="C20" s="211"/>
      <c r="D20" s="212"/>
      <c r="E20" s="212"/>
      <c r="F20" s="212"/>
      <c r="G20" s="212"/>
      <c r="H20" s="212"/>
      <c r="I20" s="55"/>
      <c r="J20" s="55"/>
    </row>
    <row r="21" spans="1:8" ht="12.75">
      <c r="A21" s="217" t="s">
        <v>87</v>
      </c>
      <c r="B21" s="67"/>
      <c r="C21" s="67"/>
      <c r="D21" s="67"/>
      <c r="E21" s="67"/>
      <c r="F21" s="438" t="s">
        <v>569</v>
      </c>
      <c r="G21" s="188"/>
      <c r="H21" s="189">
        <f>'cover pg entry'!C2</f>
        <v>0</v>
      </c>
    </row>
    <row r="22" spans="1:8" ht="12.75">
      <c r="A22" s="218"/>
      <c r="F22" s="439" t="s">
        <v>570</v>
      </c>
      <c r="G22" s="192"/>
      <c r="H22" s="193">
        <f>'cover pg entry'!C3</f>
        <v>0</v>
      </c>
    </row>
    <row r="23" spans="1:8" ht="12.75">
      <c r="A23" s="219" t="s">
        <v>88</v>
      </c>
      <c r="B23" s="57"/>
      <c r="C23" s="57"/>
      <c r="D23" s="57"/>
      <c r="E23" s="57"/>
      <c r="F23" s="57"/>
      <c r="G23" s="57"/>
      <c r="H23" s="193"/>
    </row>
    <row r="24" spans="1:8" ht="22.5" customHeight="1">
      <c r="A24" s="195" t="s">
        <v>89</v>
      </c>
      <c r="B24" s="196"/>
      <c r="C24" s="197" t="s">
        <v>90</v>
      </c>
      <c r="D24" s="196"/>
      <c r="E24" s="57"/>
      <c r="F24" s="57"/>
      <c r="G24" s="57"/>
      <c r="H24" s="193"/>
    </row>
    <row r="25" spans="1:8" ht="12.75">
      <c r="A25" s="191"/>
      <c r="B25" s="191"/>
      <c r="C25" s="191"/>
      <c r="D25" s="191"/>
      <c r="E25" s="191"/>
      <c r="F25" s="191"/>
      <c r="G25" s="198" t="s">
        <v>91</v>
      </c>
      <c r="H25" s="199" t="s">
        <v>91</v>
      </c>
    </row>
    <row r="26" spans="1:8" ht="39">
      <c r="A26" s="200" t="s">
        <v>430</v>
      </c>
      <c r="B26" s="191"/>
      <c r="C26" s="201" t="s">
        <v>92</v>
      </c>
      <c r="D26" s="201" t="s">
        <v>93</v>
      </c>
      <c r="E26" s="201" t="s">
        <v>94</v>
      </c>
      <c r="F26" s="201" t="s">
        <v>95</v>
      </c>
      <c r="G26" s="201" t="s">
        <v>96</v>
      </c>
      <c r="H26" s="202" t="s">
        <v>97</v>
      </c>
    </row>
    <row r="27" spans="1:8" ht="12.75">
      <c r="A27" s="203" t="s">
        <v>98</v>
      </c>
      <c r="B27" s="198" t="s">
        <v>99</v>
      </c>
      <c r="C27" s="198" t="s">
        <v>100</v>
      </c>
      <c r="D27" s="198" t="s">
        <v>101</v>
      </c>
      <c r="E27" s="198" t="s">
        <v>102</v>
      </c>
      <c r="F27" s="198" t="s">
        <v>72</v>
      </c>
      <c r="G27" s="198" t="s">
        <v>74</v>
      </c>
      <c r="H27" s="199" t="s">
        <v>103</v>
      </c>
    </row>
    <row r="28" spans="1:8" ht="27.75" customHeight="1">
      <c r="A28" s="204" t="s">
        <v>110</v>
      </c>
      <c r="B28" s="198">
        <v>151</v>
      </c>
      <c r="C28" s="207"/>
      <c r="D28" s="26">
        <v>0</v>
      </c>
      <c r="E28" s="26">
        <v>0</v>
      </c>
      <c r="F28" s="480">
        <f aca="true" t="shared" si="2" ref="F28:F44">D28+E28</f>
        <v>0</v>
      </c>
      <c r="G28" s="192"/>
      <c r="H28" s="206">
        <f aca="true" t="shared" si="3" ref="H28:H44">F28+G28</f>
        <v>0</v>
      </c>
    </row>
    <row r="29" spans="1:8" ht="27.75" customHeight="1">
      <c r="A29" s="204" t="s">
        <v>108</v>
      </c>
      <c r="B29" s="198">
        <v>152</v>
      </c>
      <c r="C29" s="207"/>
      <c r="D29" s="26">
        <v>0</v>
      </c>
      <c r="E29" s="26">
        <v>0</v>
      </c>
      <c r="F29" s="480">
        <f t="shared" si="2"/>
        <v>0</v>
      </c>
      <c r="G29" s="192"/>
      <c r="H29" s="206">
        <f t="shared" si="3"/>
        <v>0</v>
      </c>
    </row>
    <row r="30" spans="1:8" ht="27.75" customHeight="1">
      <c r="A30" s="204" t="s">
        <v>111</v>
      </c>
      <c r="B30" s="198">
        <v>153</v>
      </c>
      <c r="C30" s="207"/>
      <c r="D30" s="26">
        <v>0</v>
      </c>
      <c r="E30" s="26">
        <v>0</v>
      </c>
      <c r="F30" s="480">
        <f t="shared" si="2"/>
        <v>0</v>
      </c>
      <c r="G30" s="192"/>
      <c r="H30" s="206">
        <f t="shared" si="3"/>
        <v>0</v>
      </c>
    </row>
    <row r="31" spans="1:8" ht="27.75" customHeight="1">
      <c r="A31" s="204" t="s">
        <v>112</v>
      </c>
      <c r="B31" s="198">
        <v>154</v>
      </c>
      <c r="C31" s="207"/>
      <c r="D31" s="26">
        <v>0</v>
      </c>
      <c r="E31" s="26">
        <v>0</v>
      </c>
      <c r="F31" s="480">
        <f t="shared" si="2"/>
        <v>0</v>
      </c>
      <c r="G31" s="192"/>
      <c r="H31" s="206">
        <f t="shared" si="3"/>
        <v>0</v>
      </c>
    </row>
    <row r="32" spans="1:8" ht="27.75" customHeight="1">
      <c r="A32" s="204" t="s">
        <v>387</v>
      </c>
      <c r="B32" s="198">
        <v>155</v>
      </c>
      <c r="C32" s="207"/>
      <c r="D32" s="26">
        <v>0</v>
      </c>
      <c r="E32" s="26">
        <v>0</v>
      </c>
      <c r="F32" s="480">
        <f t="shared" si="2"/>
        <v>0</v>
      </c>
      <c r="G32" s="192"/>
      <c r="H32" s="206">
        <f t="shared" si="3"/>
        <v>0</v>
      </c>
    </row>
    <row r="33" spans="1:8" ht="27.75" customHeight="1">
      <c r="A33" s="204" t="s">
        <v>113</v>
      </c>
      <c r="B33" s="198">
        <v>156</v>
      </c>
      <c r="C33" s="207"/>
      <c r="D33" s="26">
        <v>0</v>
      </c>
      <c r="E33" s="26">
        <v>0</v>
      </c>
      <c r="F33" s="480">
        <f t="shared" si="2"/>
        <v>0</v>
      </c>
      <c r="G33" s="192"/>
      <c r="H33" s="206">
        <f t="shared" si="3"/>
        <v>0</v>
      </c>
    </row>
    <row r="34" spans="1:8" ht="27.75" customHeight="1">
      <c r="A34" s="204" t="s">
        <v>114</v>
      </c>
      <c r="B34" s="198">
        <v>157</v>
      </c>
      <c r="C34" s="207"/>
      <c r="D34" s="26">
        <v>0</v>
      </c>
      <c r="E34" s="26">
        <v>0</v>
      </c>
      <c r="F34" s="480">
        <f t="shared" si="2"/>
        <v>0</v>
      </c>
      <c r="G34" s="192"/>
      <c r="H34" s="206">
        <f t="shared" si="3"/>
        <v>0</v>
      </c>
    </row>
    <row r="35" spans="1:8" ht="27.75" customHeight="1">
      <c r="A35" s="204" t="s">
        <v>388</v>
      </c>
      <c r="B35" s="198">
        <v>158</v>
      </c>
      <c r="C35" s="207"/>
      <c r="D35" s="26">
        <v>0</v>
      </c>
      <c r="E35" s="26">
        <v>0</v>
      </c>
      <c r="F35" s="480">
        <f t="shared" si="2"/>
        <v>0</v>
      </c>
      <c r="G35" s="192"/>
      <c r="H35" s="206">
        <f t="shared" si="3"/>
        <v>0</v>
      </c>
    </row>
    <row r="36" spans="1:8" ht="27.75" customHeight="1">
      <c r="A36" s="204" t="s">
        <v>389</v>
      </c>
      <c r="B36" s="198">
        <v>159</v>
      </c>
      <c r="C36" s="207"/>
      <c r="D36" s="26">
        <v>0</v>
      </c>
      <c r="E36" s="26">
        <v>0</v>
      </c>
      <c r="F36" s="480">
        <f t="shared" si="2"/>
        <v>0</v>
      </c>
      <c r="G36" s="192"/>
      <c r="H36" s="206">
        <f t="shared" si="3"/>
        <v>0</v>
      </c>
    </row>
    <row r="37" spans="1:8" ht="27.75" customHeight="1">
      <c r="A37" s="204" t="s">
        <v>115</v>
      </c>
      <c r="B37" s="198">
        <v>160</v>
      </c>
      <c r="C37" s="207"/>
      <c r="D37" s="26">
        <v>0</v>
      </c>
      <c r="E37" s="26">
        <v>0</v>
      </c>
      <c r="F37" s="480">
        <f t="shared" si="2"/>
        <v>0</v>
      </c>
      <c r="G37" s="192"/>
      <c r="H37" s="206">
        <f t="shared" si="3"/>
        <v>0</v>
      </c>
    </row>
    <row r="38" spans="1:8" ht="27.75" customHeight="1">
      <c r="A38" s="204" t="s">
        <v>116</v>
      </c>
      <c r="B38" s="198">
        <v>161</v>
      </c>
      <c r="C38" s="207"/>
      <c r="D38" s="26">
        <v>0</v>
      </c>
      <c r="E38" s="26">
        <v>0</v>
      </c>
      <c r="F38" s="480">
        <f t="shared" si="2"/>
        <v>0</v>
      </c>
      <c r="G38" s="192"/>
      <c r="H38" s="206">
        <f t="shared" si="3"/>
        <v>0</v>
      </c>
    </row>
    <row r="39" spans="1:8" ht="27.75" customHeight="1">
      <c r="A39" s="46" t="s">
        <v>117</v>
      </c>
      <c r="B39" s="198">
        <v>162</v>
      </c>
      <c r="C39" s="207"/>
      <c r="D39" s="26">
        <v>0</v>
      </c>
      <c r="E39" s="26">
        <v>0</v>
      </c>
      <c r="F39" s="480">
        <f t="shared" si="2"/>
        <v>0</v>
      </c>
      <c r="G39" s="192"/>
      <c r="H39" s="206">
        <f t="shared" si="3"/>
        <v>0</v>
      </c>
    </row>
    <row r="40" spans="1:8" ht="27.75" customHeight="1">
      <c r="A40" s="46" t="s">
        <v>120</v>
      </c>
      <c r="B40" s="198">
        <v>163</v>
      </c>
      <c r="C40" s="207"/>
      <c r="D40" s="26">
        <v>0</v>
      </c>
      <c r="E40" s="26">
        <v>0</v>
      </c>
      <c r="F40" s="480">
        <f t="shared" si="2"/>
        <v>0</v>
      </c>
      <c r="G40" s="192"/>
      <c r="H40" s="206">
        <f t="shared" si="3"/>
        <v>0</v>
      </c>
    </row>
    <row r="41" spans="1:8" ht="27.75" customHeight="1">
      <c r="A41" s="46" t="s">
        <v>121</v>
      </c>
      <c r="B41" s="198">
        <v>164</v>
      </c>
      <c r="C41" s="207"/>
      <c r="D41" s="26">
        <v>0</v>
      </c>
      <c r="E41" s="26">
        <v>0</v>
      </c>
      <c r="F41" s="480">
        <f t="shared" si="2"/>
        <v>0</v>
      </c>
      <c r="G41" s="192"/>
      <c r="H41" s="206">
        <f t="shared" si="3"/>
        <v>0</v>
      </c>
    </row>
    <row r="42" spans="1:8" ht="27.75" customHeight="1">
      <c r="A42" s="46" t="s">
        <v>479</v>
      </c>
      <c r="B42" s="198">
        <v>165</v>
      </c>
      <c r="C42" s="207"/>
      <c r="D42" s="26">
        <v>0</v>
      </c>
      <c r="E42" s="26">
        <v>0</v>
      </c>
      <c r="F42" s="480">
        <f t="shared" si="2"/>
        <v>0</v>
      </c>
      <c r="G42" s="192"/>
      <c r="H42" s="206">
        <f t="shared" si="3"/>
        <v>0</v>
      </c>
    </row>
    <row r="43" spans="1:8" ht="27.75" customHeight="1">
      <c r="A43" s="46" t="s">
        <v>122</v>
      </c>
      <c r="B43" s="198">
        <v>166</v>
      </c>
      <c r="C43" s="207"/>
      <c r="D43" s="26">
        <v>0</v>
      </c>
      <c r="E43" s="26">
        <v>0</v>
      </c>
      <c r="F43" s="480">
        <f t="shared" si="2"/>
        <v>0</v>
      </c>
      <c r="G43" s="192"/>
      <c r="H43" s="206">
        <f t="shared" si="3"/>
        <v>0</v>
      </c>
    </row>
    <row r="44" spans="1:8" ht="27.75" customHeight="1">
      <c r="A44" s="21" t="s">
        <v>118</v>
      </c>
      <c r="B44" s="198">
        <v>181</v>
      </c>
      <c r="C44" s="207"/>
      <c r="D44" s="26">
        <v>0</v>
      </c>
      <c r="E44" s="26">
        <v>0</v>
      </c>
      <c r="F44" s="480">
        <f t="shared" si="2"/>
        <v>0</v>
      </c>
      <c r="G44" s="192"/>
      <c r="H44" s="206">
        <f t="shared" si="3"/>
        <v>0</v>
      </c>
    </row>
    <row r="45" spans="1:8" ht="29.25" customHeight="1">
      <c r="A45" s="220" t="s">
        <v>431</v>
      </c>
      <c r="B45" s="198">
        <v>190</v>
      </c>
      <c r="C45" s="221">
        <f>SUM(C8:C11)+C16</f>
        <v>0</v>
      </c>
      <c r="D45" s="222">
        <f>SUM(D8:D18)+SUM(D28:D44)</f>
        <v>0</v>
      </c>
      <c r="E45" s="222">
        <f>SUM(E8:E18)+SUM(E28:E44)</f>
        <v>0</v>
      </c>
      <c r="F45" s="222">
        <f>SUM(F8:F18)+SUM(F28:F44)</f>
        <v>0</v>
      </c>
      <c r="G45" s="222">
        <f>SUM(G8:G18)+SUM(G28:G44)</f>
        <v>0</v>
      </c>
      <c r="H45" s="222">
        <f>SUM(H8:H18)+SUM(H28:H44)</f>
        <v>0</v>
      </c>
    </row>
    <row r="46" spans="1:8" ht="183" customHeight="1">
      <c r="A46" s="450" t="s">
        <v>547</v>
      </c>
      <c r="B46" s="451"/>
      <c r="C46" s="451"/>
      <c r="D46" s="451"/>
      <c r="E46" s="451"/>
      <c r="F46" s="451"/>
      <c r="G46" s="451"/>
      <c r="H46" s="452"/>
    </row>
    <row r="47" spans="1:10" ht="11.25" customHeight="1">
      <c r="A47" s="209" t="s">
        <v>123</v>
      </c>
      <c r="B47" s="210"/>
      <c r="C47" s="211"/>
      <c r="D47" s="212"/>
      <c r="E47" s="212"/>
      <c r="F47" s="212"/>
      <c r="G47" s="212"/>
      <c r="H47" s="212"/>
      <c r="I47" s="55"/>
      <c r="J47" s="55"/>
    </row>
    <row r="48" spans="1:10" ht="6.75" customHeight="1">
      <c r="A48" s="213"/>
      <c r="B48" s="214"/>
      <c r="C48" s="215"/>
      <c r="D48" s="216"/>
      <c r="E48" s="216"/>
      <c r="F48" s="216"/>
      <c r="G48" s="216"/>
      <c r="H48" s="216"/>
      <c r="I48" s="55"/>
      <c r="J48" s="55"/>
    </row>
    <row r="49" spans="1:8" ht="12.75">
      <c r="A49" s="217" t="s">
        <v>87</v>
      </c>
      <c r="B49" s="67"/>
      <c r="C49" s="67"/>
      <c r="D49" s="67"/>
      <c r="E49" s="67"/>
      <c r="F49" s="438" t="s">
        <v>569</v>
      </c>
      <c r="G49" s="188"/>
      <c r="H49" s="189">
        <f>'cover pg entry'!C2</f>
        <v>0</v>
      </c>
    </row>
    <row r="50" spans="1:8" ht="12.75">
      <c r="A50" s="218"/>
      <c r="F50" s="439" t="s">
        <v>570</v>
      </c>
      <c r="G50" s="192"/>
      <c r="H50" s="193">
        <f>'cover pg entry'!C3</f>
        <v>0</v>
      </c>
    </row>
    <row r="51" spans="1:8" ht="12.75">
      <c r="A51" s="219" t="s">
        <v>88</v>
      </c>
      <c r="B51" s="57"/>
      <c r="C51" s="57"/>
      <c r="D51" s="57"/>
      <c r="E51" s="57"/>
      <c r="F51" s="57"/>
      <c r="G51" s="57"/>
      <c r="H51" s="193"/>
    </row>
    <row r="52" spans="1:8" ht="22.5" customHeight="1">
      <c r="A52" s="195" t="s">
        <v>89</v>
      </c>
      <c r="B52" s="196"/>
      <c r="C52" s="197" t="s">
        <v>90</v>
      </c>
      <c r="D52" s="196"/>
      <c r="E52" s="57"/>
      <c r="F52" s="57"/>
      <c r="G52" s="57"/>
      <c r="H52" s="193"/>
    </row>
    <row r="53" spans="1:8" ht="12.75">
      <c r="A53" s="71"/>
      <c r="B53" s="223"/>
      <c r="C53" s="223"/>
      <c r="D53" s="223"/>
      <c r="E53" s="223"/>
      <c r="F53" s="223"/>
      <c r="G53" s="224" t="s">
        <v>91</v>
      </c>
      <c r="H53" s="224" t="s">
        <v>91</v>
      </c>
    </row>
    <row r="54" spans="1:8" ht="39">
      <c r="A54" s="225" t="s">
        <v>434</v>
      </c>
      <c r="B54" s="223"/>
      <c r="C54" s="226" t="s">
        <v>92</v>
      </c>
      <c r="D54" s="226" t="s">
        <v>93</v>
      </c>
      <c r="E54" s="226" t="s">
        <v>94</v>
      </c>
      <c r="F54" s="226" t="s">
        <v>95</v>
      </c>
      <c r="G54" s="226" t="s">
        <v>96</v>
      </c>
      <c r="H54" s="226" t="s">
        <v>97</v>
      </c>
    </row>
    <row r="55" spans="1:8" ht="12.75">
      <c r="A55" s="227" t="s">
        <v>98</v>
      </c>
      <c r="B55" s="224" t="s">
        <v>99</v>
      </c>
      <c r="C55" s="224" t="s">
        <v>100</v>
      </c>
      <c r="D55" s="224" t="s">
        <v>101</v>
      </c>
      <c r="E55" s="224" t="s">
        <v>102</v>
      </c>
      <c r="F55" s="224" t="s">
        <v>72</v>
      </c>
      <c r="G55" s="224" t="s">
        <v>74</v>
      </c>
      <c r="H55" s="224" t="s">
        <v>103</v>
      </c>
    </row>
    <row r="56" spans="1:8" ht="27.75" customHeight="1">
      <c r="A56" s="228" t="s">
        <v>446</v>
      </c>
      <c r="B56" s="199">
        <v>201</v>
      </c>
      <c r="C56" s="7">
        <v>0</v>
      </c>
      <c r="D56" s="6">
        <v>0</v>
      </c>
      <c r="E56" s="6">
        <v>0</v>
      </c>
      <c r="F56" s="480">
        <f aca="true" t="shared" si="4" ref="F56:F69">D56+E56</f>
        <v>0</v>
      </c>
      <c r="G56" s="205"/>
      <c r="H56" s="206">
        <f aca="true" t="shared" si="5" ref="H56:H69">F56+G56</f>
        <v>0</v>
      </c>
    </row>
    <row r="57" spans="1:8" ht="27.75" customHeight="1">
      <c r="A57" s="228" t="s">
        <v>447</v>
      </c>
      <c r="B57" s="199">
        <v>202</v>
      </c>
      <c r="C57" s="7">
        <v>0</v>
      </c>
      <c r="D57" s="6">
        <v>0</v>
      </c>
      <c r="E57" s="6">
        <v>0</v>
      </c>
      <c r="F57" s="480">
        <f t="shared" si="4"/>
        <v>0</v>
      </c>
      <c r="G57" s="205"/>
      <c r="H57" s="206">
        <f t="shared" si="5"/>
        <v>0</v>
      </c>
    </row>
    <row r="58" spans="1:8" ht="27.75" customHeight="1">
      <c r="A58" s="228" t="s">
        <v>458</v>
      </c>
      <c r="B58" s="199">
        <v>203</v>
      </c>
      <c r="C58" s="7">
        <v>0</v>
      </c>
      <c r="D58" s="6">
        <v>0</v>
      </c>
      <c r="E58" s="6">
        <v>0</v>
      </c>
      <c r="F58" s="480">
        <f t="shared" si="4"/>
        <v>0</v>
      </c>
      <c r="G58" s="205"/>
      <c r="H58" s="206">
        <f t="shared" si="5"/>
        <v>0</v>
      </c>
    </row>
    <row r="59" spans="1:8" ht="27.75" customHeight="1">
      <c r="A59" s="228" t="s">
        <v>130</v>
      </c>
      <c r="B59" s="199">
        <v>204</v>
      </c>
      <c r="C59" s="7">
        <v>0</v>
      </c>
      <c r="D59" s="6">
        <v>0</v>
      </c>
      <c r="E59" s="6">
        <v>0</v>
      </c>
      <c r="F59" s="480">
        <f t="shared" si="4"/>
        <v>0</v>
      </c>
      <c r="G59" s="205"/>
      <c r="H59" s="206">
        <f t="shared" si="5"/>
        <v>0</v>
      </c>
    </row>
    <row r="60" spans="1:8" ht="27.75" customHeight="1">
      <c r="A60" s="228" t="s">
        <v>450</v>
      </c>
      <c r="B60" s="199">
        <v>205</v>
      </c>
      <c r="C60" s="7">
        <v>0</v>
      </c>
      <c r="D60" s="6">
        <v>0</v>
      </c>
      <c r="E60" s="6">
        <v>0</v>
      </c>
      <c r="F60" s="480">
        <f t="shared" si="4"/>
        <v>0</v>
      </c>
      <c r="G60" s="205"/>
      <c r="H60" s="206">
        <f t="shared" si="5"/>
        <v>0</v>
      </c>
    </row>
    <row r="61" spans="1:8" ht="27.75" customHeight="1">
      <c r="A61" s="228" t="s">
        <v>451</v>
      </c>
      <c r="B61" s="199">
        <v>206</v>
      </c>
      <c r="C61" s="7">
        <v>0</v>
      </c>
      <c r="D61" s="6">
        <v>0</v>
      </c>
      <c r="E61" s="6">
        <v>0</v>
      </c>
      <c r="F61" s="480">
        <f t="shared" si="4"/>
        <v>0</v>
      </c>
      <c r="G61" s="205"/>
      <c r="H61" s="206">
        <f t="shared" si="5"/>
        <v>0</v>
      </c>
    </row>
    <row r="62" spans="1:8" ht="27.75" customHeight="1">
      <c r="A62" s="228" t="s">
        <v>452</v>
      </c>
      <c r="B62" s="199">
        <v>207</v>
      </c>
      <c r="C62" s="7">
        <v>0</v>
      </c>
      <c r="D62" s="6">
        <v>0</v>
      </c>
      <c r="E62" s="6">
        <v>0</v>
      </c>
      <c r="F62" s="480">
        <f t="shared" si="4"/>
        <v>0</v>
      </c>
      <c r="G62" s="205"/>
      <c r="H62" s="206">
        <f t="shared" si="5"/>
        <v>0</v>
      </c>
    </row>
    <row r="63" spans="1:8" ht="27.75" customHeight="1">
      <c r="A63" s="228" t="s">
        <v>453</v>
      </c>
      <c r="B63" s="199">
        <v>208</v>
      </c>
      <c r="C63" s="7">
        <v>0</v>
      </c>
      <c r="D63" s="6">
        <v>0</v>
      </c>
      <c r="E63" s="6">
        <v>0</v>
      </c>
      <c r="F63" s="480">
        <f t="shared" si="4"/>
        <v>0</v>
      </c>
      <c r="G63" s="205"/>
      <c r="H63" s="206">
        <f t="shared" si="5"/>
        <v>0</v>
      </c>
    </row>
    <row r="64" spans="1:8" ht="27.75" customHeight="1">
      <c r="A64" s="228" t="s">
        <v>454</v>
      </c>
      <c r="B64" s="199">
        <v>209</v>
      </c>
      <c r="C64" s="7">
        <v>0</v>
      </c>
      <c r="D64" s="6">
        <v>0</v>
      </c>
      <c r="E64" s="6">
        <v>0</v>
      </c>
      <c r="F64" s="480">
        <f t="shared" si="4"/>
        <v>0</v>
      </c>
      <c r="G64" s="205"/>
      <c r="H64" s="206">
        <f t="shared" si="5"/>
        <v>0</v>
      </c>
    </row>
    <row r="65" spans="1:8" ht="27.75" customHeight="1">
      <c r="A65" s="228" t="s">
        <v>455</v>
      </c>
      <c r="B65" s="199">
        <v>210</v>
      </c>
      <c r="C65" s="7">
        <v>0</v>
      </c>
      <c r="D65" s="6">
        <v>0</v>
      </c>
      <c r="E65" s="6">
        <v>0</v>
      </c>
      <c r="F65" s="480">
        <f t="shared" si="4"/>
        <v>0</v>
      </c>
      <c r="G65" s="205"/>
      <c r="H65" s="206">
        <f t="shared" si="5"/>
        <v>0</v>
      </c>
    </row>
    <row r="66" spans="1:8" ht="27.75" customHeight="1">
      <c r="A66" s="228" t="s">
        <v>448</v>
      </c>
      <c r="B66" s="199">
        <v>211</v>
      </c>
      <c r="C66" s="7">
        <v>0</v>
      </c>
      <c r="D66" s="6">
        <v>0</v>
      </c>
      <c r="E66" s="6">
        <v>0</v>
      </c>
      <c r="F66" s="480">
        <f t="shared" si="4"/>
        <v>0</v>
      </c>
      <c r="G66" s="205"/>
      <c r="H66" s="206">
        <f t="shared" si="5"/>
        <v>0</v>
      </c>
    </row>
    <row r="67" spans="1:8" ht="27.75" customHeight="1">
      <c r="A67" s="228" t="s">
        <v>449</v>
      </c>
      <c r="B67" s="199">
        <v>212</v>
      </c>
      <c r="C67" s="7">
        <v>0</v>
      </c>
      <c r="D67" s="6">
        <v>0</v>
      </c>
      <c r="E67" s="6">
        <v>0</v>
      </c>
      <c r="F67" s="480">
        <f t="shared" si="4"/>
        <v>0</v>
      </c>
      <c r="G67" s="205"/>
      <c r="H67" s="206">
        <f t="shared" si="5"/>
        <v>0</v>
      </c>
    </row>
    <row r="68" spans="1:8" ht="27.75" customHeight="1">
      <c r="A68" s="22" t="s">
        <v>438</v>
      </c>
      <c r="B68" s="199">
        <v>213</v>
      </c>
      <c r="C68" s="7">
        <v>0</v>
      </c>
      <c r="D68" s="6">
        <v>0</v>
      </c>
      <c r="E68" s="6">
        <v>0</v>
      </c>
      <c r="F68" s="480">
        <f t="shared" si="4"/>
        <v>0</v>
      </c>
      <c r="G68" s="205"/>
      <c r="H68" s="206">
        <f t="shared" si="5"/>
        <v>0</v>
      </c>
    </row>
    <row r="69" spans="1:8" ht="27.75" customHeight="1">
      <c r="A69" s="228" t="s">
        <v>107</v>
      </c>
      <c r="B69" s="199">
        <v>219</v>
      </c>
      <c r="C69" s="208"/>
      <c r="D69" s="6">
        <v>0</v>
      </c>
      <c r="E69" s="6">
        <v>0</v>
      </c>
      <c r="F69" s="480">
        <f t="shared" si="4"/>
        <v>0</v>
      </c>
      <c r="G69" s="205"/>
      <c r="H69" s="206">
        <f t="shared" si="5"/>
        <v>0</v>
      </c>
    </row>
    <row r="70" spans="1:8" ht="27.75" customHeight="1">
      <c r="A70" s="228" t="s">
        <v>109</v>
      </c>
      <c r="B70" s="199">
        <v>221</v>
      </c>
      <c r="C70" s="208"/>
      <c r="D70" s="6">
        <v>0</v>
      </c>
      <c r="E70" s="6">
        <v>0</v>
      </c>
      <c r="F70" s="480">
        <f aca="true" t="shared" si="6" ref="F70:F80">D70+E70</f>
        <v>0</v>
      </c>
      <c r="G70" s="205"/>
      <c r="H70" s="206">
        <f aca="true" t="shared" si="7" ref="H70:H80">F70+G70</f>
        <v>0</v>
      </c>
    </row>
    <row r="71" spans="1:8" ht="27.75" customHeight="1">
      <c r="A71" s="204" t="s">
        <v>467</v>
      </c>
      <c r="B71" s="199">
        <v>225</v>
      </c>
      <c r="C71" s="208"/>
      <c r="D71" s="6">
        <v>0</v>
      </c>
      <c r="E71" s="6">
        <v>0</v>
      </c>
      <c r="F71" s="480">
        <f t="shared" si="6"/>
        <v>0</v>
      </c>
      <c r="G71" s="205"/>
      <c r="H71" s="206">
        <f t="shared" si="7"/>
        <v>0</v>
      </c>
    </row>
    <row r="72" spans="1:8" ht="27.75" customHeight="1">
      <c r="A72" s="204" t="s">
        <v>460</v>
      </c>
      <c r="B72" s="199">
        <v>230</v>
      </c>
      <c r="C72" s="387">
        <v>0</v>
      </c>
      <c r="D72" s="6">
        <v>0</v>
      </c>
      <c r="E72" s="6">
        <v>0</v>
      </c>
      <c r="F72" s="480">
        <f t="shared" si="6"/>
        <v>0</v>
      </c>
      <c r="G72" s="205"/>
      <c r="H72" s="206">
        <f t="shared" si="7"/>
        <v>0</v>
      </c>
    </row>
    <row r="73" spans="1:8" ht="27.75" customHeight="1">
      <c r="A73" s="228" t="s">
        <v>124</v>
      </c>
      <c r="B73" s="199">
        <v>231</v>
      </c>
      <c r="C73" s="481"/>
      <c r="D73" s="6">
        <v>0</v>
      </c>
      <c r="E73" s="6">
        <v>0</v>
      </c>
      <c r="F73" s="480">
        <f t="shared" si="6"/>
        <v>0</v>
      </c>
      <c r="G73" s="205"/>
      <c r="H73" s="206">
        <f t="shared" si="7"/>
        <v>0</v>
      </c>
    </row>
    <row r="74" spans="1:8" ht="27.75" customHeight="1">
      <c r="A74" s="230" t="s">
        <v>133</v>
      </c>
      <c r="B74" s="199">
        <v>232</v>
      </c>
      <c r="C74" s="34"/>
      <c r="D74" s="6">
        <v>0</v>
      </c>
      <c r="E74" s="6">
        <v>0</v>
      </c>
      <c r="F74" s="480">
        <f t="shared" si="6"/>
        <v>0</v>
      </c>
      <c r="G74" s="205"/>
      <c r="H74" s="206">
        <f t="shared" si="7"/>
        <v>0</v>
      </c>
    </row>
    <row r="75" spans="1:8" ht="27.75" customHeight="1">
      <c r="A75" s="230" t="s">
        <v>132</v>
      </c>
      <c r="B75" s="199">
        <v>233</v>
      </c>
      <c r="C75" s="34"/>
      <c r="D75" s="6">
        <v>0</v>
      </c>
      <c r="E75" s="6">
        <v>0</v>
      </c>
      <c r="F75" s="480">
        <f t="shared" si="6"/>
        <v>0</v>
      </c>
      <c r="G75" s="205"/>
      <c r="H75" s="206">
        <f t="shared" si="7"/>
        <v>0</v>
      </c>
    </row>
    <row r="76" spans="1:8" ht="27.75" customHeight="1">
      <c r="A76" s="230" t="s">
        <v>134</v>
      </c>
      <c r="B76" s="199">
        <v>234</v>
      </c>
      <c r="C76" s="34"/>
      <c r="D76" s="6">
        <v>0</v>
      </c>
      <c r="E76" s="6">
        <v>0</v>
      </c>
      <c r="F76" s="480">
        <f t="shared" si="6"/>
        <v>0</v>
      </c>
      <c r="G76" s="205"/>
      <c r="H76" s="206">
        <f t="shared" si="7"/>
        <v>0</v>
      </c>
    </row>
    <row r="77" spans="1:8" ht="27.75" customHeight="1">
      <c r="A77" s="230" t="s">
        <v>136</v>
      </c>
      <c r="B77" s="199">
        <v>235</v>
      </c>
      <c r="C77" s="34"/>
      <c r="D77" s="6">
        <v>0</v>
      </c>
      <c r="E77" s="6">
        <v>0</v>
      </c>
      <c r="F77" s="480">
        <f t="shared" si="6"/>
        <v>0</v>
      </c>
      <c r="G77" s="205"/>
      <c r="H77" s="206">
        <f t="shared" si="7"/>
        <v>0</v>
      </c>
    </row>
    <row r="78" spans="1:8" ht="27.75" customHeight="1">
      <c r="A78" s="230" t="s">
        <v>137</v>
      </c>
      <c r="B78" s="199">
        <v>236</v>
      </c>
      <c r="C78" s="34"/>
      <c r="D78" s="6">
        <v>0</v>
      </c>
      <c r="E78" s="6">
        <v>0</v>
      </c>
      <c r="F78" s="480">
        <f t="shared" si="6"/>
        <v>0</v>
      </c>
      <c r="G78" s="205"/>
      <c r="H78" s="206">
        <f t="shared" si="7"/>
        <v>0</v>
      </c>
    </row>
    <row r="79" spans="1:8" ht="27.75" customHeight="1">
      <c r="A79" s="230" t="s">
        <v>135</v>
      </c>
      <c r="B79" s="199">
        <v>237</v>
      </c>
      <c r="C79" s="34"/>
      <c r="D79" s="6">
        <v>0</v>
      </c>
      <c r="E79" s="6">
        <v>0</v>
      </c>
      <c r="F79" s="480">
        <f t="shared" si="6"/>
        <v>0</v>
      </c>
      <c r="G79" s="205"/>
      <c r="H79" s="206">
        <f t="shared" si="7"/>
        <v>0</v>
      </c>
    </row>
    <row r="80" spans="1:8" ht="27.75" customHeight="1">
      <c r="A80" s="22" t="s">
        <v>456</v>
      </c>
      <c r="B80" s="199">
        <v>238</v>
      </c>
      <c r="C80" s="34"/>
      <c r="D80" s="6">
        <v>0</v>
      </c>
      <c r="E80" s="6">
        <v>0</v>
      </c>
      <c r="F80" s="480">
        <f t="shared" si="6"/>
        <v>0</v>
      </c>
      <c r="G80" s="205"/>
      <c r="H80" s="206">
        <f t="shared" si="7"/>
        <v>0</v>
      </c>
    </row>
    <row r="81" spans="1:8" ht="18.75" customHeight="1" hidden="1">
      <c r="A81" s="231"/>
      <c r="B81" s="232"/>
      <c r="C81" s="81"/>
      <c r="D81" s="233"/>
      <c r="E81" s="233"/>
      <c r="F81" s="234"/>
      <c r="G81" s="233"/>
      <c r="H81" s="235"/>
    </row>
    <row r="82" spans="1:8" ht="18.75" customHeight="1" hidden="1">
      <c r="A82" s="236"/>
      <c r="B82" s="237"/>
      <c r="C82" s="82"/>
      <c r="D82" s="238"/>
      <c r="E82" s="238"/>
      <c r="F82" s="239"/>
      <c r="G82" s="238"/>
      <c r="H82" s="240"/>
    </row>
    <row r="83" spans="1:8" ht="18.75" customHeight="1">
      <c r="A83" s="83"/>
      <c r="B83" s="265"/>
      <c r="C83" s="266"/>
      <c r="D83" s="84"/>
      <c r="E83" s="84"/>
      <c r="F83" s="267"/>
      <c r="G83" s="84"/>
      <c r="H83" s="268"/>
    </row>
    <row r="84" spans="1:10" ht="11.25" customHeight="1">
      <c r="A84" s="209" t="s">
        <v>127</v>
      </c>
      <c r="B84" s="210"/>
      <c r="C84" s="211"/>
      <c r="D84" s="212"/>
      <c r="E84" s="212"/>
      <c r="F84" s="212"/>
      <c r="G84" s="212"/>
      <c r="H84" s="212"/>
      <c r="I84" s="55"/>
      <c r="J84" s="55"/>
    </row>
    <row r="85" spans="1:10" ht="6.75" customHeight="1" hidden="1">
      <c r="A85" s="213"/>
      <c r="B85" s="214"/>
      <c r="C85" s="215"/>
      <c r="D85" s="216"/>
      <c r="E85" s="216"/>
      <c r="F85" s="216"/>
      <c r="G85" s="216"/>
      <c r="H85" s="216"/>
      <c r="I85" s="55"/>
      <c r="J85" s="55"/>
    </row>
    <row r="86" spans="1:8" ht="12.75">
      <c r="A86" s="217" t="s">
        <v>87</v>
      </c>
      <c r="B86" s="67"/>
      <c r="C86" s="67"/>
      <c r="D86" s="67"/>
      <c r="E86" s="67"/>
      <c r="F86" s="438" t="s">
        <v>569</v>
      </c>
      <c r="G86" s="188"/>
      <c r="H86" s="189">
        <f>'cover pg entry'!C2</f>
        <v>0</v>
      </c>
    </row>
    <row r="87" spans="1:8" ht="12.75">
      <c r="A87" s="218"/>
      <c r="F87" s="439" t="s">
        <v>570</v>
      </c>
      <c r="G87" s="192"/>
      <c r="H87" s="193">
        <f>'cover pg entry'!C3</f>
        <v>0</v>
      </c>
    </row>
    <row r="88" spans="1:8" ht="12.75">
      <c r="A88" s="219" t="s">
        <v>88</v>
      </c>
      <c r="B88" s="57"/>
      <c r="C88" s="57"/>
      <c r="D88" s="57"/>
      <c r="E88" s="57"/>
      <c r="F88" s="57"/>
      <c r="G88" s="57"/>
      <c r="H88" s="193"/>
    </row>
    <row r="89" spans="1:8" ht="22.5" customHeight="1">
      <c r="A89" s="195" t="s">
        <v>89</v>
      </c>
      <c r="B89" s="196"/>
      <c r="C89" s="197" t="s">
        <v>90</v>
      </c>
      <c r="D89" s="196"/>
      <c r="E89" s="57"/>
      <c r="F89" s="57"/>
      <c r="G89" s="57"/>
      <c r="H89" s="193"/>
    </row>
    <row r="90" spans="1:8" ht="12.75">
      <c r="A90" s="71"/>
      <c r="B90" s="223"/>
      <c r="C90" s="223"/>
      <c r="D90" s="223"/>
      <c r="E90" s="223"/>
      <c r="F90" s="223"/>
      <c r="G90" s="224" t="s">
        <v>91</v>
      </c>
      <c r="H90" s="224" t="s">
        <v>91</v>
      </c>
    </row>
    <row r="91" spans="1:8" ht="39">
      <c r="A91" s="225" t="s">
        <v>434</v>
      </c>
      <c r="B91" s="223"/>
      <c r="C91" s="226" t="s">
        <v>92</v>
      </c>
      <c r="D91" s="226" t="s">
        <v>93</v>
      </c>
      <c r="E91" s="226" t="s">
        <v>94</v>
      </c>
      <c r="F91" s="226" t="s">
        <v>95</v>
      </c>
      <c r="G91" s="226" t="s">
        <v>96</v>
      </c>
      <c r="H91" s="226" t="s">
        <v>97</v>
      </c>
    </row>
    <row r="92" spans="1:8" ht="12.75">
      <c r="A92" s="227" t="s">
        <v>98</v>
      </c>
      <c r="B92" s="224" t="s">
        <v>99</v>
      </c>
      <c r="C92" s="224" t="s">
        <v>100</v>
      </c>
      <c r="D92" s="224" t="s">
        <v>101</v>
      </c>
      <c r="E92" s="224" t="s">
        <v>102</v>
      </c>
      <c r="F92" s="224" t="s">
        <v>72</v>
      </c>
      <c r="G92" s="224" t="s">
        <v>74</v>
      </c>
      <c r="H92" s="224" t="s">
        <v>103</v>
      </c>
    </row>
    <row r="93" spans="1:8" ht="27.75" customHeight="1">
      <c r="A93" s="228" t="s">
        <v>433</v>
      </c>
      <c r="B93" s="199">
        <v>251</v>
      </c>
      <c r="C93" s="208"/>
      <c r="D93" s="6">
        <v>0</v>
      </c>
      <c r="E93" s="6">
        <v>0</v>
      </c>
      <c r="F93" s="480">
        <f aca="true" t="shared" si="8" ref="F93:F104">D93+E93</f>
        <v>0</v>
      </c>
      <c r="G93" s="205"/>
      <c r="H93" s="206">
        <f aca="true" t="shared" si="9" ref="H93:H104">F93+G93</f>
        <v>0</v>
      </c>
    </row>
    <row r="94" spans="1:8" ht="27.75" customHeight="1">
      <c r="A94" s="228" t="s">
        <v>125</v>
      </c>
      <c r="B94" s="199">
        <v>252</v>
      </c>
      <c r="C94" s="208"/>
      <c r="D94" s="6">
        <v>0</v>
      </c>
      <c r="E94" s="6">
        <v>0</v>
      </c>
      <c r="F94" s="480">
        <f t="shared" si="8"/>
        <v>0</v>
      </c>
      <c r="G94" s="205"/>
      <c r="H94" s="206">
        <f t="shared" si="9"/>
        <v>0</v>
      </c>
    </row>
    <row r="95" spans="1:8" ht="27.75" customHeight="1">
      <c r="A95" s="228" t="s">
        <v>457</v>
      </c>
      <c r="B95" s="199">
        <v>253</v>
      </c>
      <c r="C95" s="208"/>
      <c r="D95" s="6">
        <v>0</v>
      </c>
      <c r="E95" s="6">
        <v>0</v>
      </c>
      <c r="F95" s="480">
        <f t="shared" si="8"/>
        <v>0</v>
      </c>
      <c r="G95" s="205"/>
      <c r="H95" s="206">
        <f t="shared" si="9"/>
        <v>0</v>
      </c>
    </row>
    <row r="96" spans="1:8" ht="27.75" customHeight="1">
      <c r="A96" s="228" t="s">
        <v>126</v>
      </c>
      <c r="B96" s="199">
        <v>254</v>
      </c>
      <c r="C96" s="208"/>
      <c r="D96" s="6">
        <v>0</v>
      </c>
      <c r="E96" s="6">
        <v>0</v>
      </c>
      <c r="F96" s="480">
        <f t="shared" si="8"/>
        <v>0</v>
      </c>
      <c r="G96" s="205"/>
      <c r="H96" s="206">
        <f t="shared" si="9"/>
        <v>0</v>
      </c>
    </row>
    <row r="97" spans="1:8" ht="27.75" customHeight="1">
      <c r="A97" s="228" t="s">
        <v>480</v>
      </c>
      <c r="B97" s="199">
        <v>255</v>
      </c>
      <c r="C97" s="208"/>
      <c r="D97" s="6">
        <v>0</v>
      </c>
      <c r="E97" s="6">
        <v>0</v>
      </c>
      <c r="F97" s="480">
        <f t="shared" si="8"/>
        <v>0</v>
      </c>
      <c r="G97" s="205"/>
      <c r="H97" s="206">
        <f t="shared" si="9"/>
        <v>0</v>
      </c>
    </row>
    <row r="98" spans="1:8" ht="27.75" customHeight="1">
      <c r="A98" s="228" t="s">
        <v>459</v>
      </c>
      <c r="B98" s="199">
        <v>256</v>
      </c>
      <c r="C98" s="208"/>
      <c r="D98" s="6">
        <v>0</v>
      </c>
      <c r="E98" s="6">
        <v>0</v>
      </c>
      <c r="F98" s="480">
        <f t="shared" si="8"/>
        <v>0</v>
      </c>
      <c r="G98" s="205"/>
      <c r="H98" s="206">
        <f t="shared" si="9"/>
        <v>0</v>
      </c>
    </row>
    <row r="99" spans="1:8" ht="27.75" customHeight="1">
      <c r="A99" s="27" t="s">
        <v>437</v>
      </c>
      <c r="B99" s="199">
        <v>257</v>
      </c>
      <c r="C99" s="35"/>
      <c r="D99" s="5">
        <v>0</v>
      </c>
      <c r="E99" s="5">
        <v>0</v>
      </c>
      <c r="F99" s="482">
        <f t="shared" si="8"/>
        <v>0</v>
      </c>
      <c r="G99" s="222"/>
      <c r="H99" s="206">
        <f t="shared" si="9"/>
        <v>0</v>
      </c>
    </row>
    <row r="100" spans="1:8" ht="27.75" customHeight="1">
      <c r="A100" s="230" t="s">
        <v>140</v>
      </c>
      <c r="B100" s="199">
        <v>258</v>
      </c>
      <c r="C100" s="34"/>
      <c r="D100" s="6">
        <v>0</v>
      </c>
      <c r="E100" s="6">
        <v>0</v>
      </c>
      <c r="F100" s="480">
        <f t="shared" si="8"/>
        <v>0</v>
      </c>
      <c r="G100" s="205"/>
      <c r="H100" s="206">
        <f t="shared" si="9"/>
        <v>0</v>
      </c>
    </row>
    <row r="101" spans="1:8" ht="27.75" customHeight="1">
      <c r="A101" s="27" t="s">
        <v>390</v>
      </c>
      <c r="B101" s="199">
        <v>259</v>
      </c>
      <c r="C101" s="208"/>
      <c r="D101" s="8">
        <v>0</v>
      </c>
      <c r="E101" s="8">
        <v>0</v>
      </c>
      <c r="F101" s="480">
        <f t="shared" si="8"/>
        <v>0</v>
      </c>
      <c r="G101" s="205"/>
      <c r="H101" s="206">
        <f t="shared" si="9"/>
        <v>0</v>
      </c>
    </row>
    <row r="102" spans="1:8" ht="27.75" customHeight="1">
      <c r="A102" s="230" t="s">
        <v>138</v>
      </c>
      <c r="B102" s="199">
        <v>260</v>
      </c>
      <c r="C102" s="34"/>
      <c r="D102" s="6">
        <v>0</v>
      </c>
      <c r="E102" s="6">
        <v>0</v>
      </c>
      <c r="F102" s="480">
        <f t="shared" si="8"/>
        <v>0</v>
      </c>
      <c r="G102" s="205"/>
      <c r="H102" s="206">
        <f t="shared" si="9"/>
        <v>0</v>
      </c>
    </row>
    <row r="103" spans="1:8" ht="27.75" customHeight="1">
      <c r="A103" s="230" t="s">
        <v>139</v>
      </c>
      <c r="B103" s="199">
        <v>261</v>
      </c>
      <c r="C103" s="34"/>
      <c r="D103" s="6">
        <v>0</v>
      </c>
      <c r="E103" s="6">
        <v>0</v>
      </c>
      <c r="F103" s="480">
        <f t="shared" si="8"/>
        <v>0</v>
      </c>
      <c r="G103" s="205"/>
      <c r="H103" s="206">
        <f t="shared" si="9"/>
        <v>0</v>
      </c>
    </row>
    <row r="104" spans="1:8" ht="27.75" customHeight="1">
      <c r="A104" s="21" t="s">
        <v>118</v>
      </c>
      <c r="B104" s="199">
        <v>281</v>
      </c>
      <c r="C104" s="207"/>
      <c r="D104" s="26">
        <v>0</v>
      </c>
      <c r="E104" s="26">
        <v>0</v>
      </c>
      <c r="F104" s="480">
        <f t="shared" si="8"/>
        <v>0</v>
      </c>
      <c r="G104" s="192"/>
      <c r="H104" s="206">
        <f t="shared" si="9"/>
        <v>0</v>
      </c>
    </row>
    <row r="105" spans="1:8" ht="30.75">
      <c r="A105" s="220" t="s">
        <v>432</v>
      </c>
      <c r="B105" s="199">
        <v>290</v>
      </c>
      <c r="C105" s="229">
        <f>SUM(C56:C68)+C72</f>
        <v>0</v>
      </c>
      <c r="D105" s="206">
        <f>SUM(D93:D104,D56:D80)</f>
        <v>0</v>
      </c>
      <c r="E105" s="206">
        <f>SUM(E93:E104,E56:E80)</f>
        <v>0</v>
      </c>
      <c r="F105" s="206">
        <f>SUM(F93:F104,F56:F80)</f>
        <v>0</v>
      </c>
      <c r="G105" s="206">
        <f>SUM(G93:G104,G56:G80)</f>
        <v>0</v>
      </c>
      <c r="H105" s="206">
        <f>SUM(H93:H104,H56:H80)</f>
        <v>0</v>
      </c>
    </row>
    <row r="106" spans="1:8" ht="228.75" customHeight="1">
      <c r="A106" s="41"/>
      <c r="B106" s="42"/>
      <c r="C106" s="43"/>
      <c r="D106" s="44"/>
      <c r="E106" s="44"/>
      <c r="F106" s="44"/>
      <c r="G106" s="44"/>
      <c r="H106" s="45"/>
    </row>
    <row r="107" spans="1:9" ht="12.75">
      <c r="A107" s="241" t="s">
        <v>131</v>
      </c>
      <c r="B107" s="242"/>
      <c r="C107" s="242"/>
      <c r="D107" s="73"/>
      <c r="E107" s="73"/>
      <c r="F107" s="243"/>
      <c r="G107" s="73"/>
      <c r="H107" s="73"/>
      <c r="I107" s="244"/>
    </row>
    <row r="108" spans="1:8" ht="12.75">
      <c r="A108" s="217" t="s">
        <v>87</v>
      </c>
      <c r="B108" s="67"/>
      <c r="C108" s="67"/>
      <c r="D108" s="67"/>
      <c r="E108" s="67"/>
      <c r="F108" s="438" t="s">
        <v>569</v>
      </c>
      <c r="G108" s="188"/>
      <c r="H108" s="189">
        <f>'cover pg entry'!C2</f>
        <v>0</v>
      </c>
    </row>
    <row r="109" spans="1:8" ht="12.75">
      <c r="A109" s="218"/>
      <c r="F109" s="439" t="s">
        <v>570</v>
      </c>
      <c r="G109" s="192"/>
      <c r="H109" s="193">
        <f>'cover pg entry'!C3</f>
        <v>0</v>
      </c>
    </row>
    <row r="110" spans="1:8" ht="12.75">
      <c r="A110" s="219" t="s">
        <v>88</v>
      </c>
      <c r="B110" s="57"/>
      <c r="C110" s="57"/>
      <c r="D110" s="57"/>
      <c r="E110" s="57"/>
      <c r="F110" s="57"/>
      <c r="G110" s="57"/>
      <c r="H110" s="193"/>
    </row>
    <row r="111" spans="1:8" ht="20.25" customHeight="1">
      <c r="A111" s="195" t="s">
        <v>89</v>
      </c>
      <c r="B111" s="196"/>
      <c r="C111" s="197" t="s">
        <v>90</v>
      </c>
      <c r="D111" s="57"/>
      <c r="E111" s="57"/>
      <c r="F111" s="57"/>
      <c r="G111" s="57"/>
      <c r="H111" s="193"/>
    </row>
    <row r="112" spans="1:8" s="246" customFormat="1" ht="12.75">
      <c r="A112" s="245"/>
      <c r="B112" s="245"/>
      <c r="C112" s="245"/>
      <c r="D112" s="245"/>
      <c r="E112" s="245"/>
      <c r="F112" s="245"/>
      <c r="G112" s="199" t="s">
        <v>91</v>
      </c>
      <c r="H112" s="199" t="s">
        <v>91</v>
      </c>
    </row>
    <row r="113" spans="1:8" s="246" customFormat="1" ht="39">
      <c r="A113" s="225" t="s">
        <v>435</v>
      </c>
      <c r="B113" s="202"/>
      <c r="C113" s="202" t="s">
        <v>92</v>
      </c>
      <c r="D113" s="202" t="s">
        <v>93</v>
      </c>
      <c r="E113" s="202" t="s">
        <v>94</v>
      </c>
      <c r="F113" s="202" t="s">
        <v>95</v>
      </c>
      <c r="G113" s="202" t="s">
        <v>96</v>
      </c>
      <c r="H113" s="202" t="s">
        <v>97</v>
      </c>
    </row>
    <row r="114" spans="1:8" s="246" customFormat="1" ht="12.75">
      <c r="A114" s="227" t="s">
        <v>98</v>
      </c>
      <c r="B114" s="199" t="s">
        <v>99</v>
      </c>
      <c r="C114" s="199" t="s">
        <v>100</v>
      </c>
      <c r="D114" s="199" t="s">
        <v>101</v>
      </c>
      <c r="E114" s="199" t="s">
        <v>102</v>
      </c>
      <c r="F114" s="199" t="s">
        <v>72</v>
      </c>
      <c r="G114" s="199" t="s">
        <v>74</v>
      </c>
      <c r="H114" s="199" t="s">
        <v>103</v>
      </c>
    </row>
    <row r="115" spans="1:8" ht="27.75" customHeight="1">
      <c r="A115" s="228" t="s">
        <v>463</v>
      </c>
      <c r="B115" s="199">
        <v>301</v>
      </c>
      <c r="C115" s="7">
        <v>0</v>
      </c>
      <c r="D115" s="6">
        <v>0</v>
      </c>
      <c r="E115" s="6">
        <v>0</v>
      </c>
      <c r="F115" s="480">
        <f aca="true" t="shared" si="10" ref="F115:F126">D115+E115</f>
        <v>0</v>
      </c>
      <c r="G115" s="205"/>
      <c r="H115" s="206">
        <f aca="true" t="shared" si="11" ref="H115:H126">F115+G115</f>
        <v>0</v>
      </c>
    </row>
    <row r="116" spans="1:8" ht="27.75" customHeight="1">
      <c r="A116" s="228" t="s">
        <v>462</v>
      </c>
      <c r="B116" s="199">
        <v>302</v>
      </c>
      <c r="C116" s="7">
        <v>0</v>
      </c>
      <c r="D116" s="6">
        <v>0</v>
      </c>
      <c r="E116" s="6">
        <v>0</v>
      </c>
      <c r="F116" s="480">
        <f t="shared" si="10"/>
        <v>0</v>
      </c>
      <c r="G116" s="205"/>
      <c r="H116" s="206">
        <f t="shared" si="11"/>
        <v>0</v>
      </c>
    </row>
    <row r="117" spans="1:8" ht="27.75" customHeight="1">
      <c r="A117" s="228" t="s">
        <v>465</v>
      </c>
      <c r="B117" s="199">
        <v>303</v>
      </c>
      <c r="C117" s="7">
        <v>0</v>
      </c>
      <c r="D117" s="6">
        <v>0</v>
      </c>
      <c r="E117" s="6">
        <v>0</v>
      </c>
      <c r="F117" s="480">
        <f t="shared" si="10"/>
        <v>0</v>
      </c>
      <c r="G117" s="205"/>
      <c r="H117" s="206">
        <f t="shared" si="11"/>
        <v>0</v>
      </c>
    </row>
    <row r="118" spans="1:8" ht="27.75" customHeight="1">
      <c r="A118" s="228" t="s">
        <v>464</v>
      </c>
      <c r="B118" s="199">
        <v>304</v>
      </c>
      <c r="C118" s="7">
        <v>0</v>
      </c>
      <c r="D118" s="6">
        <v>0</v>
      </c>
      <c r="E118" s="6">
        <v>0</v>
      </c>
      <c r="F118" s="480">
        <f t="shared" si="10"/>
        <v>0</v>
      </c>
      <c r="G118" s="205"/>
      <c r="H118" s="206">
        <f t="shared" si="11"/>
        <v>0</v>
      </c>
    </row>
    <row r="119" spans="1:8" ht="27.75" customHeight="1">
      <c r="A119" s="228" t="s">
        <v>461</v>
      </c>
      <c r="B119" s="199">
        <v>305</v>
      </c>
      <c r="C119" s="7">
        <v>0</v>
      </c>
      <c r="D119" s="6">
        <v>0</v>
      </c>
      <c r="E119" s="6">
        <v>0</v>
      </c>
      <c r="F119" s="480">
        <f t="shared" si="10"/>
        <v>0</v>
      </c>
      <c r="G119" s="205"/>
      <c r="H119" s="206">
        <f t="shared" si="11"/>
        <v>0</v>
      </c>
    </row>
    <row r="120" spans="1:8" ht="27.75" customHeight="1">
      <c r="A120" s="228" t="s">
        <v>466</v>
      </c>
      <c r="B120" s="199">
        <v>306</v>
      </c>
      <c r="C120" s="7">
        <v>0</v>
      </c>
      <c r="D120" s="6">
        <v>0</v>
      </c>
      <c r="E120" s="6">
        <v>0</v>
      </c>
      <c r="F120" s="480">
        <f t="shared" si="10"/>
        <v>0</v>
      </c>
      <c r="G120" s="205"/>
      <c r="H120" s="206">
        <f t="shared" si="11"/>
        <v>0</v>
      </c>
    </row>
    <row r="121" spans="1:8" ht="27.75" customHeight="1">
      <c r="A121" s="228" t="s">
        <v>107</v>
      </c>
      <c r="B121" s="199">
        <v>319</v>
      </c>
      <c r="C121" s="208"/>
      <c r="D121" s="6">
        <v>0</v>
      </c>
      <c r="E121" s="6">
        <v>0</v>
      </c>
      <c r="F121" s="480">
        <f t="shared" si="10"/>
        <v>0</v>
      </c>
      <c r="G121" s="205"/>
      <c r="H121" s="206">
        <f t="shared" si="11"/>
        <v>0</v>
      </c>
    </row>
    <row r="122" spans="1:8" ht="27.75" customHeight="1">
      <c r="A122" s="228" t="s">
        <v>109</v>
      </c>
      <c r="B122" s="199">
        <v>321</v>
      </c>
      <c r="C122" s="208"/>
      <c r="D122" s="6">
        <v>0</v>
      </c>
      <c r="E122" s="6">
        <v>0</v>
      </c>
      <c r="F122" s="480">
        <f t="shared" si="10"/>
        <v>0</v>
      </c>
      <c r="G122" s="205"/>
      <c r="H122" s="206">
        <f t="shared" si="11"/>
        <v>0</v>
      </c>
    </row>
    <row r="123" spans="1:8" ht="27.75" customHeight="1">
      <c r="A123" s="204" t="s">
        <v>467</v>
      </c>
      <c r="B123" s="199">
        <v>325</v>
      </c>
      <c r="C123" s="208"/>
      <c r="D123" s="6">
        <v>0</v>
      </c>
      <c r="E123" s="6">
        <v>0</v>
      </c>
      <c r="F123" s="480">
        <f t="shared" si="10"/>
        <v>0</v>
      </c>
      <c r="G123" s="205"/>
      <c r="H123" s="206">
        <f t="shared" si="11"/>
        <v>0</v>
      </c>
    </row>
    <row r="124" spans="1:8" ht="27.75" customHeight="1">
      <c r="A124" s="228" t="s">
        <v>468</v>
      </c>
      <c r="B124" s="199">
        <v>330</v>
      </c>
      <c r="C124" s="387">
        <v>0</v>
      </c>
      <c r="D124" s="6">
        <v>0</v>
      </c>
      <c r="E124" s="6">
        <v>0</v>
      </c>
      <c r="F124" s="480">
        <f>D124+E124</f>
        <v>0</v>
      </c>
      <c r="G124" s="205"/>
      <c r="H124" s="206">
        <f>F124+G124</f>
        <v>0</v>
      </c>
    </row>
    <row r="125" spans="1:8" ht="27.75" customHeight="1">
      <c r="A125" s="228" t="s">
        <v>128</v>
      </c>
      <c r="B125" s="199">
        <v>331</v>
      </c>
      <c r="C125" s="208"/>
      <c r="D125" s="6">
        <v>0</v>
      </c>
      <c r="E125" s="6">
        <v>0</v>
      </c>
      <c r="F125" s="480">
        <f t="shared" si="10"/>
        <v>0</v>
      </c>
      <c r="G125" s="205"/>
      <c r="H125" s="206">
        <f t="shared" si="11"/>
        <v>0</v>
      </c>
    </row>
    <row r="126" spans="1:8" ht="27.75" customHeight="1">
      <c r="A126" s="228" t="s">
        <v>129</v>
      </c>
      <c r="B126" s="199">
        <v>351</v>
      </c>
      <c r="C126" s="208"/>
      <c r="D126" s="6">
        <v>0</v>
      </c>
      <c r="E126" s="6">
        <v>0</v>
      </c>
      <c r="F126" s="480">
        <f t="shared" si="10"/>
        <v>0</v>
      </c>
      <c r="G126" s="205"/>
      <c r="H126" s="206">
        <f t="shared" si="11"/>
        <v>0</v>
      </c>
    </row>
    <row r="127" spans="1:8" ht="30.75">
      <c r="A127" s="220" t="s">
        <v>436</v>
      </c>
      <c r="B127" s="199">
        <v>390</v>
      </c>
      <c r="C127" s="229">
        <f>SUM(C115:C120)+C124</f>
        <v>0</v>
      </c>
      <c r="D127" s="206">
        <f>SUM(D115:D126)</f>
        <v>0</v>
      </c>
      <c r="E127" s="206">
        <f>SUM(E115:E126)</f>
        <v>0</v>
      </c>
      <c r="F127" s="206">
        <f>SUM(F115:F126)</f>
        <v>0</v>
      </c>
      <c r="G127" s="206">
        <f>SUM(G115:G126)</f>
        <v>0</v>
      </c>
      <c r="H127" s="206">
        <f>SUM(H115:H126)</f>
        <v>0</v>
      </c>
    </row>
    <row r="128" spans="1:8" ht="30.75">
      <c r="A128" s="220" t="s">
        <v>141</v>
      </c>
      <c r="B128" s="199">
        <v>399</v>
      </c>
      <c r="C128" s="229">
        <f aca="true" t="shared" si="12" ref="C128:H128">C45+C105+C127</f>
        <v>0</v>
      </c>
      <c r="D128" s="206">
        <f t="shared" si="12"/>
        <v>0</v>
      </c>
      <c r="E128" s="206">
        <f t="shared" si="12"/>
        <v>0</v>
      </c>
      <c r="F128" s="206">
        <f t="shared" si="12"/>
        <v>0</v>
      </c>
      <c r="G128" s="206">
        <f t="shared" si="12"/>
        <v>0</v>
      </c>
      <c r="H128" s="206">
        <f t="shared" si="12"/>
        <v>0</v>
      </c>
    </row>
    <row r="129" spans="1:8" ht="55.5" customHeight="1">
      <c r="A129" s="37"/>
      <c r="B129" s="38"/>
      <c r="C129" s="38"/>
      <c r="D129" s="38"/>
      <c r="E129" s="38"/>
      <c r="F129" s="38"/>
      <c r="G129" s="38"/>
      <c r="H129" s="39"/>
    </row>
    <row r="130" spans="1:8" ht="85.5" customHeight="1">
      <c r="A130" s="37"/>
      <c r="B130" s="38"/>
      <c r="C130" s="38"/>
      <c r="D130" s="38"/>
      <c r="E130" s="38"/>
      <c r="F130" s="38"/>
      <c r="G130" s="38"/>
      <c r="H130" s="39"/>
    </row>
    <row r="131" spans="1:8" ht="27.75" customHeight="1">
      <c r="A131" s="247" t="s">
        <v>142</v>
      </c>
      <c r="B131" s="55"/>
      <c r="C131" s="55"/>
      <c r="D131" s="55"/>
      <c r="E131" s="55"/>
      <c r="F131" s="55"/>
      <c r="G131" s="55"/>
      <c r="H131" s="223"/>
    </row>
    <row r="132" spans="1:8" ht="12.75">
      <c r="A132" s="248" t="s">
        <v>98</v>
      </c>
      <c r="B132" s="57"/>
      <c r="C132" s="57"/>
      <c r="D132" s="57"/>
      <c r="E132" s="57"/>
      <c r="F132" s="57"/>
      <c r="G132" s="57"/>
      <c r="H132" s="193"/>
    </row>
    <row r="133" spans="1:8" ht="27.75" customHeight="1">
      <c r="A133" s="228" t="s">
        <v>143</v>
      </c>
      <c r="B133" s="199">
        <v>401</v>
      </c>
      <c r="C133" s="208"/>
      <c r="D133" s="6">
        <v>0</v>
      </c>
      <c r="E133" s="6">
        <v>0</v>
      </c>
      <c r="F133" s="480">
        <f>D133+E133</f>
        <v>0</v>
      </c>
      <c r="G133" s="205"/>
      <c r="H133" s="206">
        <f>F133+G133</f>
        <v>0</v>
      </c>
    </row>
    <row r="134" spans="1:8" ht="27.75" customHeight="1">
      <c r="A134" s="228" t="s">
        <v>144</v>
      </c>
      <c r="B134" s="199">
        <v>402</v>
      </c>
      <c r="C134" s="208"/>
      <c r="D134" s="6">
        <v>0</v>
      </c>
      <c r="E134" s="6">
        <v>0</v>
      </c>
      <c r="F134" s="480">
        <f>D134+E134</f>
        <v>0</v>
      </c>
      <c r="G134" s="205"/>
      <c r="H134" s="206">
        <f>F134+G134</f>
        <v>0</v>
      </c>
    </row>
    <row r="135" spans="1:8" ht="27.75" customHeight="1">
      <c r="A135" s="228" t="s">
        <v>145</v>
      </c>
      <c r="B135" s="199">
        <v>403</v>
      </c>
      <c r="C135" s="208"/>
      <c r="D135" s="6">
        <v>0</v>
      </c>
      <c r="E135" s="6">
        <v>0</v>
      </c>
      <c r="F135" s="480">
        <f>D135+E135</f>
        <v>0</v>
      </c>
      <c r="G135" s="205"/>
      <c r="H135" s="206">
        <f>F135+G135</f>
        <v>0</v>
      </c>
    </row>
    <row r="136" spans="1:8" ht="27.75" customHeight="1">
      <c r="A136" s="228" t="s">
        <v>146</v>
      </c>
      <c r="B136" s="199">
        <v>404</v>
      </c>
      <c r="C136" s="208"/>
      <c r="D136" s="6">
        <v>0</v>
      </c>
      <c r="E136" s="6">
        <v>0</v>
      </c>
      <c r="F136" s="480">
        <f>D136+E136</f>
        <v>0</v>
      </c>
      <c r="G136" s="205"/>
      <c r="H136" s="206">
        <f>F136+G136</f>
        <v>0</v>
      </c>
    </row>
    <row r="137" spans="1:8" ht="27.75" customHeight="1">
      <c r="A137" s="249" t="s">
        <v>147</v>
      </c>
      <c r="B137" s="199">
        <v>490</v>
      </c>
      <c r="C137" s="208"/>
      <c r="D137" s="206">
        <f>SUM(D133:D136)</f>
        <v>0</v>
      </c>
      <c r="E137" s="206">
        <f>SUM(E133:E136)</f>
        <v>0</v>
      </c>
      <c r="F137" s="206">
        <f>SUM(F133:F136)</f>
        <v>0</v>
      </c>
      <c r="G137" s="206">
        <f>SUM(G133:G136)</f>
        <v>0</v>
      </c>
      <c r="H137" s="206">
        <f>SUM(H133:H136)</f>
        <v>0</v>
      </c>
    </row>
    <row r="138" spans="1:9" ht="15" customHeight="1">
      <c r="A138" s="448" t="s">
        <v>148</v>
      </c>
      <c r="B138" s="448"/>
      <c r="C138" s="448"/>
      <c r="D138" s="448"/>
      <c r="E138" s="448"/>
      <c r="F138" s="448"/>
      <c r="G138" s="448"/>
      <c r="H138" s="448"/>
      <c r="I138" s="250"/>
    </row>
    <row r="139" spans="1:9" ht="12.75" hidden="1">
      <c r="A139" s="241"/>
      <c r="B139" s="242"/>
      <c r="C139" s="242"/>
      <c r="D139" s="73"/>
      <c r="E139" s="73"/>
      <c r="F139" s="73"/>
      <c r="G139" s="73"/>
      <c r="H139" s="73"/>
      <c r="I139" s="244"/>
    </row>
    <row r="140" spans="1:8" ht="12.75">
      <c r="A140" s="217" t="s">
        <v>87</v>
      </c>
      <c r="B140" s="251"/>
      <c r="C140" s="251"/>
      <c r="D140" s="67"/>
      <c r="E140" s="67"/>
      <c r="F140" s="438" t="s">
        <v>569</v>
      </c>
      <c r="G140" s="188"/>
      <c r="H140" s="189">
        <f>'cover pg entry'!C2</f>
        <v>0</v>
      </c>
    </row>
    <row r="141" spans="1:8" ht="12.75">
      <c r="A141" s="218"/>
      <c r="B141" s="252"/>
      <c r="C141" s="252"/>
      <c r="F141" s="439" t="s">
        <v>570</v>
      </c>
      <c r="G141" s="192"/>
      <c r="H141" s="193">
        <f>'cover pg entry'!C3</f>
        <v>0</v>
      </c>
    </row>
    <row r="142" spans="1:8" ht="12.75">
      <c r="A142" s="219" t="s">
        <v>88</v>
      </c>
      <c r="B142" s="253"/>
      <c r="C142" s="253"/>
      <c r="D142" s="57"/>
      <c r="E142" s="57"/>
      <c r="F142" s="57"/>
      <c r="G142" s="57"/>
      <c r="H142" s="193"/>
    </row>
    <row r="143" spans="1:8" ht="22.5" customHeight="1">
      <c r="A143" s="195" t="s">
        <v>89</v>
      </c>
      <c r="B143" s="254"/>
      <c r="C143" s="197" t="s">
        <v>90</v>
      </c>
      <c r="D143" s="196"/>
      <c r="E143" s="57"/>
      <c r="F143" s="57"/>
      <c r="G143" s="57"/>
      <c r="H143" s="193"/>
    </row>
    <row r="144" spans="1:8" ht="12.75">
      <c r="A144" s="71"/>
      <c r="B144" s="71"/>
      <c r="C144" s="71"/>
      <c r="D144" s="71"/>
      <c r="E144" s="71"/>
      <c r="F144" s="71"/>
      <c r="G144" s="199" t="s">
        <v>91</v>
      </c>
      <c r="H144" s="199" t="s">
        <v>91</v>
      </c>
    </row>
    <row r="145" spans="1:8" ht="39">
      <c r="A145" s="255" t="s">
        <v>149</v>
      </c>
      <c r="B145" s="71"/>
      <c r="C145" s="202" t="s">
        <v>92</v>
      </c>
      <c r="D145" s="202" t="s">
        <v>93</v>
      </c>
      <c r="E145" s="202" t="s">
        <v>94</v>
      </c>
      <c r="F145" s="202" t="s">
        <v>95</v>
      </c>
      <c r="G145" s="202" t="s">
        <v>96</v>
      </c>
      <c r="H145" s="202" t="s">
        <v>97</v>
      </c>
    </row>
    <row r="146" spans="1:8" ht="12.75">
      <c r="A146" s="227" t="s">
        <v>150</v>
      </c>
      <c r="B146" s="199" t="s">
        <v>99</v>
      </c>
      <c r="C146" s="199" t="s">
        <v>100</v>
      </c>
      <c r="D146" s="199" t="s">
        <v>101</v>
      </c>
      <c r="E146" s="199" t="s">
        <v>102</v>
      </c>
      <c r="F146" s="199" t="s">
        <v>72</v>
      </c>
      <c r="G146" s="199" t="s">
        <v>74</v>
      </c>
      <c r="H146" s="199" t="s">
        <v>103</v>
      </c>
    </row>
    <row r="147" spans="1:8" ht="27.75" customHeight="1">
      <c r="A147" s="228" t="s">
        <v>151</v>
      </c>
      <c r="B147" s="199">
        <v>501</v>
      </c>
      <c r="C147" s="208"/>
      <c r="D147" s="33">
        <v>0</v>
      </c>
      <c r="E147" s="6">
        <f>-D147</f>
        <v>0</v>
      </c>
      <c r="F147" s="6">
        <f>D147+E147</f>
        <v>0</v>
      </c>
      <c r="G147" s="208"/>
      <c r="H147" s="208"/>
    </row>
    <row r="148" spans="1:8" ht="27.75" customHeight="1">
      <c r="A148" s="228" t="s">
        <v>152</v>
      </c>
      <c r="B148" s="199">
        <v>502</v>
      </c>
      <c r="C148" s="208"/>
      <c r="D148" s="33">
        <v>0</v>
      </c>
      <c r="E148" s="6">
        <f aca="true" t="shared" si="13" ref="E148:E159">-D148</f>
        <v>0</v>
      </c>
      <c r="F148" s="6">
        <f aca="true" t="shared" si="14" ref="F148:F159">D148+E148</f>
        <v>0</v>
      </c>
      <c r="G148" s="208"/>
      <c r="H148" s="208"/>
    </row>
    <row r="149" spans="1:8" ht="27.75" customHeight="1">
      <c r="A149" s="228" t="s">
        <v>153</v>
      </c>
      <c r="B149" s="199">
        <v>503</v>
      </c>
      <c r="C149" s="208"/>
      <c r="D149" s="33">
        <v>0</v>
      </c>
      <c r="E149" s="6">
        <f t="shared" si="13"/>
        <v>0</v>
      </c>
      <c r="F149" s="6">
        <f t="shared" si="14"/>
        <v>0</v>
      </c>
      <c r="G149" s="208"/>
      <c r="H149" s="208"/>
    </row>
    <row r="150" spans="1:8" ht="27.75" customHeight="1">
      <c r="A150" s="228" t="s">
        <v>154</v>
      </c>
      <c r="B150" s="199">
        <v>504</v>
      </c>
      <c r="C150" s="208"/>
      <c r="D150" s="33">
        <v>0</v>
      </c>
      <c r="E150" s="6">
        <f t="shared" si="13"/>
        <v>0</v>
      </c>
      <c r="F150" s="6">
        <f t="shared" si="14"/>
        <v>0</v>
      </c>
      <c r="G150" s="208"/>
      <c r="H150" s="208"/>
    </row>
    <row r="151" spans="1:8" ht="27.75" customHeight="1">
      <c r="A151" s="228" t="s">
        <v>155</v>
      </c>
      <c r="B151" s="199">
        <v>505</v>
      </c>
      <c r="C151" s="208"/>
      <c r="D151" s="33">
        <v>0</v>
      </c>
      <c r="E151" s="6">
        <f t="shared" si="13"/>
        <v>0</v>
      </c>
      <c r="F151" s="6">
        <f t="shared" si="14"/>
        <v>0</v>
      </c>
      <c r="G151" s="208"/>
      <c r="H151" s="208"/>
    </row>
    <row r="152" spans="1:8" ht="27.75" customHeight="1">
      <c r="A152" s="228" t="s">
        <v>156</v>
      </c>
      <c r="B152" s="199">
        <v>506</v>
      </c>
      <c r="C152" s="208"/>
      <c r="D152" s="33">
        <v>0</v>
      </c>
      <c r="E152" s="6">
        <f t="shared" si="13"/>
        <v>0</v>
      </c>
      <c r="F152" s="6">
        <f t="shared" si="14"/>
        <v>0</v>
      </c>
      <c r="G152" s="208"/>
      <c r="H152" s="208"/>
    </row>
    <row r="153" spans="1:8" ht="27.75" customHeight="1">
      <c r="A153" s="228" t="s">
        <v>157</v>
      </c>
      <c r="B153" s="199">
        <v>508</v>
      </c>
      <c r="C153" s="208"/>
      <c r="D153" s="33">
        <v>0</v>
      </c>
      <c r="E153" s="6">
        <f t="shared" si="13"/>
        <v>0</v>
      </c>
      <c r="F153" s="6">
        <f t="shared" si="14"/>
        <v>0</v>
      </c>
      <c r="G153" s="208"/>
      <c r="H153" s="208"/>
    </row>
    <row r="154" spans="1:8" ht="27.75" customHeight="1">
      <c r="A154" s="228" t="s">
        <v>158</v>
      </c>
      <c r="B154" s="199">
        <v>509</v>
      </c>
      <c r="C154" s="208"/>
      <c r="D154" s="33">
        <v>0</v>
      </c>
      <c r="E154" s="6">
        <f t="shared" si="13"/>
        <v>0</v>
      </c>
      <c r="F154" s="6">
        <f t="shared" si="14"/>
        <v>0</v>
      </c>
      <c r="G154" s="208"/>
      <c r="H154" s="208"/>
    </row>
    <row r="155" spans="1:8" ht="27.75" customHeight="1">
      <c r="A155" s="228" t="s">
        <v>159</v>
      </c>
      <c r="B155" s="199">
        <v>510</v>
      </c>
      <c r="C155" s="208"/>
      <c r="D155" s="33">
        <v>0</v>
      </c>
      <c r="E155" s="6">
        <f t="shared" si="13"/>
        <v>0</v>
      </c>
      <c r="F155" s="6">
        <f t="shared" si="14"/>
        <v>0</v>
      </c>
      <c r="G155" s="208"/>
      <c r="H155" s="208"/>
    </row>
    <row r="156" spans="1:8" ht="27.75" customHeight="1">
      <c r="A156" s="228" t="s">
        <v>160</v>
      </c>
      <c r="B156" s="199">
        <v>511</v>
      </c>
      <c r="C156" s="208"/>
      <c r="D156" s="33">
        <v>0</v>
      </c>
      <c r="E156" s="6">
        <f t="shared" si="13"/>
        <v>0</v>
      </c>
      <c r="F156" s="6">
        <f t="shared" si="14"/>
        <v>0</v>
      </c>
      <c r="G156" s="208"/>
      <c r="H156" s="208"/>
    </row>
    <row r="157" spans="1:8" ht="27.75" customHeight="1">
      <c r="A157" s="22" t="s">
        <v>118</v>
      </c>
      <c r="B157" s="199">
        <v>512</v>
      </c>
      <c r="C157" s="208"/>
      <c r="D157" s="33">
        <v>0</v>
      </c>
      <c r="E157" s="6">
        <f t="shared" si="13"/>
        <v>0</v>
      </c>
      <c r="F157" s="6">
        <f t="shared" si="14"/>
        <v>0</v>
      </c>
      <c r="G157" s="208"/>
      <c r="H157" s="208"/>
    </row>
    <row r="158" spans="1:8" ht="27.75" customHeight="1">
      <c r="A158" s="22" t="s">
        <v>118</v>
      </c>
      <c r="B158" s="199">
        <v>513</v>
      </c>
      <c r="C158" s="208"/>
      <c r="D158" s="33">
        <v>0</v>
      </c>
      <c r="E158" s="6">
        <f t="shared" si="13"/>
        <v>0</v>
      </c>
      <c r="F158" s="6">
        <f t="shared" si="14"/>
        <v>0</v>
      </c>
      <c r="G158" s="208"/>
      <c r="H158" s="208"/>
    </row>
    <row r="159" spans="1:8" ht="27.75" customHeight="1">
      <c r="A159" s="22" t="s">
        <v>118</v>
      </c>
      <c r="B159" s="199">
        <v>514</v>
      </c>
      <c r="C159" s="208"/>
      <c r="D159" s="33">
        <v>0</v>
      </c>
      <c r="E159" s="6">
        <f t="shared" si="13"/>
        <v>0</v>
      </c>
      <c r="F159" s="6">
        <f t="shared" si="14"/>
        <v>0</v>
      </c>
      <c r="G159" s="208"/>
      <c r="H159" s="208"/>
    </row>
    <row r="160" spans="1:8" ht="15">
      <c r="A160" s="220" t="s">
        <v>161</v>
      </c>
      <c r="B160" s="199">
        <v>590</v>
      </c>
      <c r="C160" s="208"/>
      <c r="D160" s="206">
        <f>SUM(D147:D159)</f>
        <v>0</v>
      </c>
      <c r="E160" s="206">
        <f>SUM(E147:E159)</f>
        <v>0</v>
      </c>
      <c r="F160" s="206">
        <f>SUM(F147:F159)</f>
        <v>0</v>
      </c>
      <c r="G160" s="208"/>
      <c r="H160" s="208"/>
    </row>
    <row r="161" spans="1:8" ht="27.75" customHeight="1">
      <c r="A161" s="220" t="s">
        <v>162</v>
      </c>
      <c r="B161" s="199">
        <v>599</v>
      </c>
      <c r="C161" s="229">
        <f>C128</f>
        <v>0</v>
      </c>
      <c r="D161" s="206">
        <f>D160+D137+D128</f>
        <v>0</v>
      </c>
      <c r="E161" s="206">
        <f>E160+E137+E128</f>
        <v>0</v>
      </c>
      <c r="F161" s="206">
        <f>F160+F137+F128</f>
        <v>0</v>
      </c>
      <c r="G161" s="206">
        <f>G137+G128</f>
        <v>0</v>
      </c>
      <c r="H161" s="206">
        <f>F161+G161</f>
        <v>0</v>
      </c>
    </row>
    <row r="162" spans="1:8" ht="73.5" customHeight="1">
      <c r="A162" s="37"/>
      <c r="B162" s="40"/>
      <c r="C162" s="40"/>
      <c r="D162" s="40"/>
      <c r="E162" s="40"/>
      <c r="F162" s="40"/>
      <c r="G162" s="40"/>
      <c r="H162" s="39"/>
    </row>
    <row r="163" spans="1:8" ht="114" customHeight="1">
      <c r="A163" s="37"/>
      <c r="B163" s="40"/>
      <c r="C163" s="40"/>
      <c r="D163" s="40"/>
      <c r="E163" s="40"/>
      <c r="F163" s="40"/>
      <c r="G163" s="40"/>
      <c r="H163" s="39"/>
    </row>
    <row r="164" spans="1:8" ht="12.75">
      <c r="A164" s="256" t="s">
        <v>163</v>
      </c>
      <c r="B164" s="257"/>
      <c r="C164" s="257"/>
      <c r="D164" s="257"/>
      <c r="E164" s="257"/>
      <c r="F164" s="257"/>
      <c r="G164" s="257"/>
      <c r="H164" s="258"/>
    </row>
    <row r="165" spans="1:8" s="262" customFormat="1" ht="27.75" customHeight="1">
      <c r="A165" s="259" t="s">
        <v>164</v>
      </c>
      <c r="B165" s="260"/>
      <c r="C165" s="260"/>
      <c r="D165" s="260"/>
      <c r="E165" s="260"/>
      <c r="F165" s="260"/>
      <c r="G165" s="260"/>
      <c r="H165" s="261"/>
    </row>
    <row r="166" spans="1:8" ht="12.75">
      <c r="A166" s="449" t="s">
        <v>165</v>
      </c>
      <c r="B166" s="449"/>
      <c r="C166" s="449"/>
      <c r="D166" s="449"/>
      <c r="E166" s="449"/>
      <c r="F166" s="449"/>
      <c r="G166" s="449"/>
      <c r="H166" s="449"/>
    </row>
    <row r="167" spans="1:8" ht="12.75">
      <c r="A167" s="263"/>
      <c r="B167" s="263"/>
      <c r="C167" s="263"/>
      <c r="D167" s="263"/>
      <c r="E167" s="263"/>
      <c r="F167" s="263"/>
      <c r="G167" s="263"/>
      <c r="H167" s="263"/>
    </row>
  </sheetData>
  <sheetProtection password="D75D" sheet="1"/>
  <mergeCells count="3">
    <mergeCell ref="A138:H138"/>
    <mergeCell ref="A166:H166"/>
    <mergeCell ref="A46:H46"/>
  </mergeCells>
  <printOptions horizontalCentered="1"/>
  <pageMargins left="0.25" right="0.25" top="0.75" bottom="0.5" header="0.5" footer="0.5"/>
  <pageSetup fitToHeight="0" horizontalDpi="300" verticalDpi="300" orientation="portrait" scale="80" r:id="rId1"/>
  <headerFooter alignWithMargins="0">
    <oddHeader>&amp;LEXCEL VERSION&amp;RMS-2004</oddHeader>
  </headerFooter>
  <rowBreaks count="5" manualBreakCount="5">
    <brk id="20" max="255" man="1"/>
    <brk id="48" max="255" man="1"/>
    <brk id="85" max="255" man="1"/>
    <brk id="107" max="255" man="1"/>
    <brk id="139"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Sheet4">
    <pageSetUpPr fitToPage="1"/>
  </sheetPr>
  <dimension ref="A1:G72"/>
  <sheetViews>
    <sheetView showGridLines="0" zoomScalePageLayoutView="0" workbookViewId="0" topLeftCell="A1">
      <selection activeCell="A1" sqref="A1"/>
    </sheetView>
  </sheetViews>
  <sheetFormatPr defaultColWidth="9.140625" defaultRowHeight="12.75"/>
  <cols>
    <col min="1" max="1" width="35.57421875" style="88" customWidth="1"/>
    <col min="2" max="2" width="15.28125" style="88" customWidth="1"/>
    <col min="3" max="3" width="11.421875" style="88" customWidth="1"/>
    <col min="4" max="4" width="12.140625" style="88" customWidth="1"/>
    <col min="5" max="5" width="17.7109375" style="88" customWidth="1"/>
    <col min="6" max="6" width="19.7109375" style="88" customWidth="1"/>
    <col min="7" max="7" width="16.8515625" style="295" customWidth="1"/>
    <col min="8" max="16384" width="9.140625" style="88" customWidth="1"/>
  </cols>
  <sheetData>
    <row r="1" spans="1:7" ht="12.75">
      <c r="A1" s="269"/>
      <c r="B1" s="270"/>
      <c r="C1" s="270"/>
      <c r="D1" s="270"/>
      <c r="E1" s="269" t="s">
        <v>569</v>
      </c>
      <c r="F1" s="269"/>
      <c r="G1" s="441">
        <f>'cover pg entry'!C2</f>
        <v>0</v>
      </c>
    </row>
    <row r="2" spans="1:7" ht="12.75">
      <c r="A2" s="272"/>
      <c r="E2" s="78" t="s">
        <v>570</v>
      </c>
      <c r="F2" s="78"/>
      <c r="G2" s="442">
        <f>'cover pg entry'!C3</f>
        <v>0</v>
      </c>
    </row>
    <row r="3" spans="1:7" ht="15">
      <c r="A3" s="305" t="s">
        <v>166</v>
      </c>
      <c r="B3" s="326"/>
      <c r="C3" s="414" t="s">
        <v>549</v>
      </c>
      <c r="D3" s="326"/>
      <c r="E3" s="326"/>
      <c r="F3" s="326"/>
      <c r="G3" s="281"/>
    </row>
    <row r="4" spans="1:7" ht="12.75">
      <c r="A4" s="269"/>
      <c r="B4" s="270"/>
      <c r="C4" s="270"/>
      <c r="D4" s="304"/>
      <c r="E4" s="304"/>
      <c r="F4" s="304"/>
      <c r="G4" s="271"/>
    </row>
    <row r="5" spans="1:7" ht="18" customHeight="1">
      <c r="A5" s="272"/>
      <c r="B5" s="326"/>
      <c r="C5" s="326"/>
      <c r="D5" s="406"/>
      <c r="E5" s="416"/>
      <c r="F5" s="417"/>
      <c r="G5" s="395"/>
    </row>
    <row r="6" spans="1:7" ht="18" customHeight="1">
      <c r="A6" s="272"/>
      <c r="B6" s="326"/>
      <c r="C6" s="326"/>
      <c r="D6" s="406"/>
      <c r="E6" s="417"/>
      <c r="F6" s="416"/>
      <c r="G6" s="395"/>
    </row>
    <row r="7" spans="1:7" ht="18" customHeight="1">
      <c r="A7" s="272"/>
      <c r="B7" s="326"/>
      <c r="C7" s="326"/>
      <c r="D7" s="406"/>
      <c r="E7" s="417"/>
      <c r="F7" s="417"/>
      <c r="G7" s="418"/>
    </row>
    <row r="8" spans="1:7" ht="18" customHeight="1">
      <c r="A8" s="218"/>
      <c r="B8" s="326"/>
      <c r="C8" s="326"/>
      <c r="D8" s="406"/>
      <c r="E8" s="417"/>
      <c r="F8" s="417"/>
      <c r="G8" s="395"/>
    </row>
    <row r="9" spans="1:7" ht="18" customHeight="1">
      <c r="A9" s="419"/>
      <c r="B9" s="415"/>
      <c r="C9" s="415"/>
      <c r="D9" s="406"/>
      <c r="E9" s="416"/>
      <c r="F9" s="416"/>
      <c r="G9" s="395"/>
    </row>
    <row r="10" spans="1:7" ht="18" customHeight="1">
      <c r="A10" s="419"/>
      <c r="B10" s="415"/>
      <c r="C10" s="415"/>
      <c r="D10" s="406"/>
      <c r="E10" s="416"/>
      <c r="F10" s="416"/>
      <c r="G10" s="395"/>
    </row>
    <row r="11" spans="1:7" ht="18" customHeight="1">
      <c r="A11" s="218"/>
      <c r="B11" s="326"/>
      <c r="C11" s="326"/>
      <c r="D11" s="406"/>
      <c r="E11" s="417"/>
      <c r="F11" s="417"/>
      <c r="G11" s="395"/>
    </row>
    <row r="12" spans="1:7" ht="18" customHeight="1">
      <c r="A12" s="419"/>
      <c r="B12" s="415"/>
      <c r="C12" s="415"/>
      <c r="D12" s="406"/>
      <c r="E12" s="417"/>
      <c r="F12" s="417"/>
      <c r="G12" s="420"/>
    </row>
    <row r="13" spans="1:7" ht="18" customHeight="1">
      <c r="A13" s="419"/>
      <c r="B13" s="415"/>
      <c r="C13" s="415"/>
      <c r="D13" s="406"/>
      <c r="E13" s="417"/>
      <c r="F13" s="417"/>
      <c r="G13" s="420"/>
    </row>
    <row r="14" spans="1:7" ht="18" customHeight="1">
      <c r="A14" s="274"/>
      <c r="B14" s="279"/>
      <c r="C14" s="79"/>
      <c r="D14" s="316"/>
      <c r="E14" s="317"/>
      <c r="F14" s="317"/>
      <c r="G14" s="421"/>
    </row>
    <row r="15" spans="1:7" ht="6.75" customHeight="1">
      <c r="A15" s="272"/>
      <c r="G15" s="281"/>
    </row>
    <row r="16" spans="1:7" ht="15">
      <c r="A16" s="274" t="s">
        <v>167</v>
      </c>
      <c r="B16" s="79"/>
      <c r="C16" s="275" t="s">
        <v>168</v>
      </c>
      <c r="D16" s="79"/>
      <c r="E16" s="79"/>
      <c r="F16" s="79"/>
      <c r="G16" s="273"/>
    </row>
    <row r="17" spans="1:7" ht="12.75">
      <c r="A17" s="282" t="s">
        <v>169</v>
      </c>
      <c r="B17" s="283"/>
      <c r="C17" s="283"/>
      <c r="D17" s="283"/>
      <c r="E17" s="283"/>
      <c r="F17" s="283"/>
      <c r="G17" s="281"/>
    </row>
    <row r="18" spans="1:7" ht="12.75">
      <c r="A18" s="282" t="s">
        <v>170</v>
      </c>
      <c r="B18" s="283"/>
      <c r="C18" s="283"/>
      <c r="D18" s="283"/>
      <c r="E18" s="283"/>
      <c r="F18" s="283"/>
      <c r="G18" s="281"/>
    </row>
    <row r="19" spans="1:7" ht="12.75">
      <c r="A19" s="284" t="s">
        <v>171</v>
      </c>
      <c r="G19" s="281"/>
    </row>
    <row r="20" spans="1:7" ht="12.75">
      <c r="A20" s="272"/>
      <c r="B20" s="283"/>
      <c r="C20" s="283"/>
      <c r="D20" s="283"/>
      <c r="E20" s="283"/>
      <c r="F20" s="283"/>
      <c r="G20" s="281"/>
    </row>
    <row r="21" spans="1:7" ht="12.75">
      <c r="A21" s="285"/>
      <c r="B21" s="286"/>
      <c r="C21" s="286"/>
      <c r="D21" s="286"/>
      <c r="E21" s="270"/>
      <c r="F21" s="287" t="s">
        <v>74</v>
      </c>
      <c r="G21" s="271"/>
    </row>
    <row r="22" spans="1:7" ht="12.75">
      <c r="A22" s="288"/>
      <c r="B22" s="289" t="s">
        <v>100</v>
      </c>
      <c r="C22" s="289" t="s">
        <v>101</v>
      </c>
      <c r="D22" s="289" t="s">
        <v>102</v>
      </c>
      <c r="E22" s="290" t="s">
        <v>72</v>
      </c>
      <c r="F22" s="291" t="s">
        <v>172</v>
      </c>
      <c r="G22" s="273"/>
    </row>
    <row r="23" spans="1:7" ht="39">
      <c r="A23" s="276" t="s">
        <v>548</v>
      </c>
      <c r="B23" s="292" t="s">
        <v>173</v>
      </c>
      <c r="C23" s="292" t="s">
        <v>174</v>
      </c>
      <c r="D23" s="292" t="s">
        <v>175</v>
      </c>
      <c r="E23" s="292" t="s">
        <v>176</v>
      </c>
      <c r="F23" s="292" t="s">
        <v>177</v>
      </c>
      <c r="G23" s="273" t="s">
        <v>178</v>
      </c>
    </row>
    <row r="24" spans="1:7" ht="12" customHeight="1">
      <c r="A24" s="11"/>
      <c r="B24" s="11"/>
      <c r="C24" s="11"/>
      <c r="D24" s="11"/>
      <c r="E24" s="11"/>
      <c r="F24" s="288"/>
      <c r="G24" s="293">
        <f>IF(OR(G26=121,G26=""),"",IF(OR(G26=122,G26=""),"",IF(OR(G26=221,G26=""),"",IF(OR(G26=321,G26=""),"","LINE # IS NOT VALID"))))</f>
      </c>
    </row>
    <row r="25" spans="1:7" ht="12" customHeight="1">
      <c r="A25" s="11"/>
      <c r="B25" s="11"/>
      <c r="C25" s="11"/>
      <c r="D25" s="11"/>
      <c r="E25" s="11"/>
      <c r="F25" s="288"/>
      <c r="G25" s="484"/>
    </row>
    <row r="26" spans="1:7" ht="12" customHeight="1">
      <c r="A26" s="9"/>
      <c r="B26" s="9"/>
      <c r="C26" s="9"/>
      <c r="D26" s="13"/>
      <c r="E26" s="9"/>
      <c r="F26" s="280">
        <f>D26</f>
        <v>0</v>
      </c>
      <c r="G26" s="10"/>
    </row>
    <row r="27" spans="1:7" ht="12" customHeight="1">
      <c r="A27" s="11"/>
      <c r="B27" s="11"/>
      <c r="C27" s="11"/>
      <c r="D27" s="483"/>
      <c r="E27" s="11"/>
      <c r="F27" s="288"/>
      <c r="G27" s="293">
        <f>IF(OR(G29=121,G29=""),"",IF(OR(G29=122,G29=""),"",IF(OR(G29=221,G29=""),"",IF(OR(G29=321,G29=""),"","LINE # IS NOT VALID"))))</f>
      </c>
    </row>
    <row r="28" spans="1:7" ht="12" customHeight="1">
      <c r="A28" s="11"/>
      <c r="B28" s="11"/>
      <c r="C28" s="11"/>
      <c r="D28" s="483"/>
      <c r="E28" s="11"/>
      <c r="F28" s="288"/>
      <c r="G28" s="484"/>
    </row>
    <row r="29" spans="1:7" ht="12" customHeight="1">
      <c r="A29" s="9"/>
      <c r="B29" s="9"/>
      <c r="C29" s="9"/>
      <c r="D29" s="13"/>
      <c r="E29" s="9"/>
      <c r="F29" s="280">
        <f>D29</f>
        <v>0</v>
      </c>
      <c r="G29" s="10"/>
    </row>
    <row r="30" spans="1:7" ht="12" customHeight="1">
      <c r="A30" s="11"/>
      <c r="B30" s="11"/>
      <c r="C30" s="11"/>
      <c r="D30" s="483"/>
      <c r="E30" s="11"/>
      <c r="F30" s="288"/>
      <c r="G30" s="293">
        <f>IF(OR(G32=121,G32=""),"",IF(OR(G32=122,G32=""),"",IF(OR(G32=221,G32=""),"",IF(OR(G32=321,G32=""),"","LINE # IS NOT VALID"))))</f>
      </c>
    </row>
    <row r="31" spans="1:7" ht="12" customHeight="1">
      <c r="A31" s="11"/>
      <c r="B31" s="11"/>
      <c r="C31" s="11"/>
      <c r="D31" s="483"/>
      <c r="E31" s="11"/>
      <c r="F31" s="288"/>
      <c r="G31" s="484"/>
    </row>
    <row r="32" spans="1:7" ht="12" customHeight="1">
      <c r="A32" s="9"/>
      <c r="B32" s="9"/>
      <c r="C32" s="9"/>
      <c r="D32" s="13"/>
      <c r="E32" s="9"/>
      <c r="F32" s="280">
        <f>D32</f>
        <v>0</v>
      </c>
      <c r="G32" s="10"/>
    </row>
    <row r="33" spans="1:7" ht="12" customHeight="1">
      <c r="A33" s="11"/>
      <c r="B33" s="11"/>
      <c r="C33" s="11"/>
      <c r="D33" s="483"/>
      <c r="E33" s="11"/>
      <c r="F33" s="288"/>
      <c r="G33" s="293">
        <f>IF(OR(G35=121,G35=""),"",IF(OR(G35=122,G35=""),"",IF(OR(G35=221,G35=""),"",IF(OR(G35=321,G35=""),"","LINE # IS NOT VALID"))))</f>
      </c>
    </row>
    <row r="34" spans="1:7" ht="12" customHeight="1">
      <c r="A34" s="11"/>
      <c r="B34" s="11"/>
      <c r="C34" s="11"/>
      <c r="D34" s="483"/>
      <c r="E34" s="11"/>
      <c r="F34" s="288"/>
      <c r="G34" s="484"/>
    </row>
    <row r="35" spans="1:7" ht="12" customHeight="1">
      <c r="A35" s="9"/>
      <c r="B35" s="9"/>
      <c r="C35" s="9"/>
      <c r="D35" s="13"/>
      <c r="E35" s="9"/>
      <c r="F35" s="280">
        <f>D35</f>
        <v>0</v>
      </c>
      <c r="G35" s="10"/>
    </row>
    <row r="36" spans="1:7" ht="12" customHeight="1">
      <c r="A36" s="11"/>
      <c r="B36" s="11"/>
      <c r="C36" s="11"/>
      <c r="D36" s="483"/>
      <c r="E36" s="11"/>
      <c r="F36" s="288"/>
      <c r="G36" s="293">
        <f>IF(OR(G38=121,G38=""),"",IF(OR(G38=122,G38=""),"",IF(OR(G38=221,G38=""),"",IF(OR(G38=321,G38=""),"","LINE # IS NOT VALID"))))</f>
      </c>
    </row>
    <row r="37" spans="1:7" ht="12" customHeight="1">
      <c r="A37" s="11"/>
      <c r="B37" s="11"/>
      <c r="C37" s="11"/>
      <c r="D37" s="483"/>
      <c r="E37" s="11"/>
      <c r="F37" s="288"/>
      <c r="G37" s="484"/>
    </row>
    <row r="38" spans="1:7" ht="12" customHeight="1">
      <c r="A38" s="9"/>
      <c r="B38" s="9"/>
      <c r="C38" s="9"/>
      <c r="D38" s="13"/>
      <c r="E38" s="9"/>
      <c r="F38" s="280">
        <f>D38</f>
        <v>0</v>
      </c>
      <c r="G38" s="10"/>
    </row>
    <row r="39" spans="1:7" ht="12" customHeight="1">
      <c r="A39" s="11"/>
      <c r="B39" s="11"/>
      <c r="C39" s="11"/>
      <c r="D39" s="483"/>
      <c r="E39" s="11"/>
      <c r="F39" s="288"/>
      <c r="G39" s="293">
        <f>IF(OR(G41=121,G41=""),"",IF(OR(G41=122,G41=""),"",IF(OR(G41=221,G41=""),"",IF(OR(G41=321,G41=""),"","LINE # IS NOT VALID"))))</f>
      </c>
    </row>
    <row r="40" spans="1:7" ht="12" customHeight="1">
      <c r="A40" s="11"/>
      <c r="B40" s="11"/>
      <c r="C40" s="11"/>
      <c r="D40" s="483"/>
      <c r="E40" s="11"/>
      <c r="F40" s="288"/>
      <c r="G40" s="484"/>
    </row>
    <row r="41" spans="1:7" ht="12" customHeight="1">
      <c r="A41" s="9"/>
      <c r="B41" s="9"/>
      <c r="C41" s="9"/>
      <c r="D41" s="13"/>
      <c r="E41" s="9"/>
      <c r="F41" s="280">
        <f>D41</f>
        <v>0</v>
      </c>
      <c r="G41" s="10"/>
    </row>
    <row r="42" spans="1:7" ht="12" customHeight="1">
      <c r="A42" s="11"/>
      <c r="B42" s="11"/>
      <c r="C42" s="11"/>
      <c r="D42" s="483"/>
      <c r="E42" s="11"/>
      <c r="F42" s="288"/>
      <c r="G42" s="293">
        <f>IF(OR(G44=121,G44=""),"",IF(OR(G44=122,G44=""),"",IF(OR(G44=221,G44=""),"",IF(OR(G44=321,G44=""),"","LINE # IS NOT VALID"))))</f>
      </c>
    </row>
    <row r="43" spans="1:7" ht="12" customHeight="1">
      <c r="A43" s="11"/>
      <c r="B43" s="11"/>
      <c r="C43" s="11"/>
      <c r="D43" s="483"/>
      <c r="E43" s="11"/>
      <c r="F43" s="288"/>
      <c r="G43" s="484"/>
    </row>
    <row r="44" spans="1:7" ht="12" customHeight="1">
      <c r="A44" s="9"/>
      <c r="B44" s="9"/>
      <c r="C44" s="9"/>
      <c r="D44" s="13"/>
      <c r="E44" s="9"/>
      <c r="F44" s="280">
        <f>D44</f>
        <v>0</v>
      </c>
      <c r="G44" s="10"/>
    </row>
    <row r="45" spans="1:7" ht="12" customHeight="1">
      <c r="A45" s="11"/>
      <c r="B45" s="11"/>
      <c r="C45" s="11"/>
      <c r="D45" s="483"/>
      <c r="E45" s="11"/>
      <c r="F45" s="288"/>
      <c r="G45" s="293">
        <f>IF(OR(G47=121,G47=""),"",IF(OR(G47=122,G47=""),"",IF(OR(G47=221,G47=""),"",IF(OR(G47=321,G47=""),"","LINE # IS NOT VALID"))))</f>
      </c>
    </row>
    <row r="46" spans="1:7" ht="12" customHeight="1">
      <c r="A46" s="11"/>
      <c r="B46" s="11"/>
      <c r="C46" s="11"/>
      <c r="D46" s="483"/>
      <c r="E46" s="11"/>
      <c r="F46" s="288"/>
      <c r="G46" s="484"/>
    </row>
    <row r="47" spans="1:7" ht="12" customHeight="1">
      <c r="A47" s="9"/>
      <c r="B47" s="9"/>
      <c r="C47" s="9"/>
      <c r="D47" s="13"/>
      <c r="E47" s="9"/>
      <c r="F47" s="280">
        <f>D47</f>
        <v>0</v>
      </c>
      <c r="G47" s="10"/>
    </row>
    <row r="48" spans="1:7" ht="12" customHeight="1">
      <c r="A48" s="11"/>
      <c r="B48" s="11"/>
      <c r="C48" s="11"/>
      <c r="D48" s="483"/>
      <c r="E48" s="11"/>
      <c r="F48" s="288"/>
      <c r="G48" s="293">
        <f>IF(OR(G50=121,G50=""),"",IF(OR(G50=122,G50=""),"",IF(OR(G50=221,G50=""),"",IF(OR(G50=321,G50=""),"","LINE # IS NOT VALID"))))</f>
      </c>
    </row>
    <row r="49" spans="1:7" ht="12" customHeight="1">
      <c r="A49" s="11"/>
      <c r="B49" s="11"/>
      <c r="C49" s="11"/>
      <c r="D49" s="483"/>
      <c r="E49" s="11"/>
      <c r="F49" s="288"/>
      <c r="G49" s="484"/>
    </row>
    <row r="50" spans="1:7" ht="12" customHeight="1">
      <c r="A50" s="9"/>
      <c r="B50" s="9"/>
      <c r="C50" s="9"/>
      <c r="D50" s="13"/>
      <c r="E50" s="9"/>
      <c r="F50" s="280">
        <f>D50</f>
        <v>0</v>
      </c>
      <c r="G50" s="10"/>
    </row>
    <row r="51" spans="1:7" ht="12" customHeight="1">
      <c r="A51" s="11"/>
      <c r="B51" s="11"/>
      <c r="C51" s="11"/>
      <c r="D51" s="483"/>
      <c r="E51" s="11"/>
      <c r="F51" s="288"/>
      <c r="G51" s="293">
        <f>IF(OR(G53=121,G53=""),"",IF(OR(G53=122,G53=""),"",IF(OR(G53=221,G53=""),"",IF(OR(G53=321,G53=""),"","LINE # IS NOT VALID"))))</f>
      </c>
    </row>
    <row r="52" spans="1:7" ht="12" customHeight="1">
      <c r="A52" s="11"/>
      <c r="B52" s="11"/>
      <c r="C52" s="11"/>
      <c r="D52" s="483"/>
      <c r="E52" s="11"/>
      <c r="F52" s="288"/>
      <c r="G52" s="484"/>
    </row>
    <row r="53" spans="1:7" ht="12" customHeight="1">
      <c r="A53" s="9"/>
      <c r="B53" s="9"/>
      <c r="C53" s="9"/>
      <c r="D53" s="13"/>
      <c r="E53" s="9"/>
      <c r="F53" s="280">
        <f>D53</f>
        <v>0</v>
      </c>
      <c r="G53" s="10"/>
    </row>
    <row r="54" spans="1:7" ht="12" customHeight="1">
      <c r="A54" s="11"/>
      <c r="B54" s="11"/>
      <c r="C54" s="11"/>
      <c r="D54" s="483"/>
      <c r="E54" s="11"/>
      <c r="F54" s="288"/>
      <c r="G54" s="293">
        <f>IF(OR(G56=121,G56=""),"",IF(OR(G56=122,G56=""),"",IF(OR(G56=221,G56=""),"",IF(OR(G56=321,G56=""),"","LINE # IS NOT VALID"))))</f>
      </c>
    </row>
    <row r="55" spans="1:7" ht="12" customHeight="1">
      <c r="A55" s="11"/>
      <c r="B55" s="11"/>
      <c r="C55" s="11"/>
      <c r="D55" s="483"/>
      <c r="E55" s="11"/>
      <c r="F55" s="288"/>
      <c r="G55" s="484"/>
    </row>
    <row r="56" spans="1:7" ht="12" customHeight="1">
      <c r="A56" s="9"/>
      <c r="B56" s="9"/>
      <c r="C56" s="9"/>
      <c r="D56" s="13"/>
      <c r="E56" s="9"/>
      <c r="F56" s="280">
        <f>D56</f>
        <v>0</v>
      </c>
      <c r="G56" s="10"/>
    </row>
    <row r="57" spans="1:7" ht="12" customHeight="1">
      <c r="A57" s="11"/>
      <c r="B57" s="11"/>
      <c r="C57" s="11"/>
      <c r="D57" s="483"/>
      <c r="E57" s="11"/>
      <c r="F57" s="288"/>
      <c r="G57" s="293">
        <f>IF(OR(G59=121,G59=""),"",IF(OR(G59=122,G59=""),"",IF(OR(G59=221,G59=""),"",IF(OR(G59=321,G59=""),"","LINE # IS NOT VALID"))))</f>
      </c>
    </row>
    <row r="58" spans="1:7" ht="12" customHeight="1">
      <c r="A58" s="11"/>
      <c r="B58" s="11"/>
      <c r="C58" s="11"/>
      <c r="D58" s="483"/>
      <c r="E58" s="11"/>
      <c r="F58" s="288"/>
      <c r="G58" s="484"/>
    </row>
    <row r="59" spans="1:7" ht="12" customHeight="1">
      <c r="A59" s="9"/>
      <c r="B59" s="9"/>
      <c r="C59" s="9"/>
      <c r="D59" s="13"/>
      <c r="E59" s="9"/>
      <c r="F59" s="280">
        <f>D59</f>
        <v>0</v>
      </c>
      <c r="G59" s="10"/>
    </row>
    <row r="60" spans="1:7" ht="12" customHeight="1">
      <c r="A60" s="11"/>
      <c r="B60" s="11"/>
      <c r="C60" s="11"/>
      <c r="D60" s="483"/>
      <c r="E60" s="11"/>
      <c r="F60" s="288"/>
      <c r="G60" s="293">
        <f>IF(OR(G62=121,G62=""),"",IF(OR(G62=122,G62=""),"",IF(OR(G62=221,G62=""),"",IF(OR(G62=321,G62=""),"","LINE # IS NOT VALID"))))</f>
      </c>
    </row>
    <row r="61" spans="1:7" ht="12" customHeight="1">
      <c r="A61" s="11"/>
      <c r="B61" s="11"/>
      <c r="C61" s="11"/>
      <c r="D61" s="483"/>
      <c r="E61" s="11"/>
      <c r="F61" s="288"/>
      <c r="G61" s="484"/>
    </row>
    <row r="62" spans="1:7" ht="12" customHeight="1">
      <c r="A62" s="12"/>
      <c r="B62" s="12"/>
      <c r="C62" s="12"/>
      <c r="D62" s="53"/>
      <c r="E62" s="12"/>
      <c r="F62" s="280">
        <f>D62</f>
        <v>0</v>
      </c>
      <c r="G62" s="14"/>
    </row>
    <row r="63" spans="1:7" ht="12" customHeight="1">
      <c r="A63" s="11"/>
      <c r="B63" s="11"/>
      <c r="C63" s="11"/>
      <c r="D63" s="483"/>
      <c r="E63" s="11"/>
      <c r="F63" s="288"/>
      <c r="G63" s="293">
        <f>IF(OR(G65=121,G65=""),"",IF(OR(G65=122,G65=""),"",IF(OR(G65=221,G65=""),"",IF(OR(G65=321,G65=""),"","LINE # IS NOT VALID"))))</f>
      </c>
    </row>
    <row r="64" spans="1:7" ht="12" customHeight="1">
      <c r="A64" s="11"/>
      <c r="B64" s="11"/>
      <c r="C64" s="11"/>
      <c r="D64" s="483"/>
      <c r="E64" s="11"/>
      <c r="F64" s="288"/>
      <c r="G64" s="484"/>
    </row>
    <row r="65" spans="1:7" ht="12" customHeight="1">
      <c r="A65" s="9"/>
      <c r="B65" s="9"/>
      <c r="C65" s="9"/>
      <c r="D65" s="13"/>
      <c r="E65" s="9"/>
      <c r="F65" s="280">
        <f>D65</f>
        <v>0</v>
      </c>
      <c r="G65" s="10"/>
    </row>
    <row r="66" spans="1:7" ht="12" customHeight="1">
      <c r="A66" s="11"/>
      <c r="B66" s="11"/>
      <c r="C66" s="11"/>
      <c r="D66" s="11"/>
      <c r="E66" s="11"/>
      <c r="F66" s="288"/>
      <c r="G66" s="293">
        <f>IF(OR(G68=121,G68=""),"",IF(OR(G68=122,G68=""),"",IF(OR(G68=221,G68=""),"",IF(OR(G68=321,G68=""),"","LINE # IS NOT VALID"))))</f>
      </c>
    </row>
    <row r="67" spans="1:7" ht="12" customHeight="1">
      <c r="A67" s="11"/>
      <c r="B67" s="11"/>
      <c r="C67" s="11"/>
      <c r="D67" s="11"/>
      <c r="E67" s="11"/>
      <c r="F67" s="288"/>
      <c r="G67" s="484"/>
    </row>
    <row r="68" spans="1:7" ht="12" customHeight="1">
      <c r="A68" s="9"/>
      <c r="B68" s="9"/>
      <c r="C68" s="9"/>
      <c r="D68" s="13"/>
      <c r="E68" s="9"/>
      <c r="F68" s="280">
        <f>D68</f>
        <v>0</v>
      </c>
      <c r="G68" s="10"/>
    </row>
    <row r="69" spans="1:7" ht="15">
      <c r="A69" s="274" t="s">
        <v>179</v>
      </c>
      <c r="B69" s="25"/>
      <c r="C69" s="25"/>
      <c r="D69" s="280">
        <f>+D68+D65+D62+D59+D56+D53+D50+D47+D44+D41+D38+D35+D32+D29+D26</f>
        <v>0</v>
      </c>
      <c r="E69" s="25"/>
      <c r="F69" s="280">
        <f>+F68+F65+F62+F59+F56+F53+F50+F47+F44+F41+F38+F35+F32+F29+F26</f>
        <v>0</v>
      </c>
      <c r="G69" s="10"/>
    </row>
    <row r="70" spans="1:7" ht="12.75">
      <c r="A70" s="78" t="s">
        <v>469</v>
      </c>
      <c r="B70" s="79"/>
      <c r="C70" s="79"/>
      <c r="D70" s="79"/>
      <c r="E70" s="79"/>
      <c r="F70" s="79"/>
      <c r="G70" s="273"/>
    </row>
    <row r="71" ht="4.5" customHeight="1"/>
    <row r="72" spans="1:7" ht="12.75">
      <c r="A72" s="296"/>
      <c r="B72" s="296"/>
      <c r="C72" s="296"/>
      <c r="D72" s="296"/>
      <c r="E72" s="296"/>
      <c r="F72" s="296"/>
      <c r="G72" s="296"/>
    </row>
  </sheetData>
  <sheetProtection password="D75D" sheet="1"/>
  <printOptions horizontalCentered="1"/>
  <pageMargins left="0.25" right="0.25" top="0.75" bottom="0.5" header="0.5" footer="0.5"/>
  <pageSetup fitToHeight="1" fitToWidth="1" horizontalDpi="300" verticalDpi="300" orientation="portrait" scale="74" r:id="rId1"/>
  <headerFooter alignWithMargins="0">
    <oddHeader>&amp;LEXCEL VERSION&amp;RMS-2004
</oddHeader>
    <oddFooter>&amp;CPage 8 of 16</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S30"/>
  <sheetViews>
    <sheetView showGridLines="0" zoomScalePageLayoutView="0" workbookViewId="0" topLeftCell="A1">
      <selection activeCell="A1" sqref="A1"/>
    </sheetView>
  </sheetViews>
  <sheetFormatPr defaultColWidth="9.140625" defaultRowHeight="12.75"/>
  <cols>
    <col min="1" max="1" width="7.57421875" style="88" customWidth="1"/>
    <col min="2" max="2" width="26.421875" style="88" customWidth="1"/>
    <col min="3" max="3" width="26.28125" style="88" customWidth="1"/>
    <col min="4" max="4" width="26.7109375" style="88" customWidth="1"/>
    <col min="5" max="5" width="11.140625" style="88" customWidth="1"/>
    <col min="6" max="6" width="12.7109375" style="88" customWidth="1"/>
    <col min="7" max="7" width="10.28125" style="88" customWidth="1"/>
    <col min="8" max="8" width="9.8515625" style="88" customWidth="1"/>
    <col min="9" max="9" width="16.28125" style="88" customWidth="1"/>
    <col min="10" max="10" width="16.140625" style="88" customWidth="1"/>
    <col min="11" max="11" width="16.7109375" style="88" customWidth="1"/>
    <col min="12" max="12" width="14.140625" style="88" customWidth="1"/>
    <col min="13" max="16384" width="9.140625" style="88" customWidth="1"/>
  </cols>
  <sheetData>
    <row r="1" spans="1:12" ht="12.75">
      <c r="A1" s="269"/>
      <c r="B1" s="270"/>
      <c r="C1" s="270"/>
      <c r="D1" s="270"/>
      <c r="E1" s="270"/>
      <c r="F1" s="270"/>
      <c r="G1" s="270"/>
      <c r="H1" s="270"/>
      <c r="I1" s="270"/>
      <c r="J1" s="455" t="s">
        <v>569</v>
      </c>
      <c r="K1" s="456"/>
      <c r="L1" s="286">
        <f>'cover pg entry'!C2</f>
        <v>0</v>
      </c>
    </row>
    <row r="2" spans="1:12" ht="12.75">
      <c r="A2" s="272"/>
      <c r="J2" s="453" t="s">
        <v>570</v>
      </c>
      <c r="K2" s="454"/>
      <c r="L2" s="80">
        <f>'cover pg entry'!C3</f>
        <v>0</v>
      </c>
    </row>
    <row r="3" spans="1:19" ht="15">
      <c r="A3" s="297" t="s">
        <v>180</v>
      </c>
      <c r="B3" s="79"/>
      <c r="C3" s="275" t="s">
        <v>391</v>
      </c>
      <c r="D3" s="79"/>
      <c r="E3" s="79"/>
      <c r="F3" s="79"/>
      <c r="G3" s="79"/>
      <c r="H3" s="79"/>
      <c r="I3" s="79"/>
      <c r="J3" s="79"/>
      <c r="K3" s="79"/>
      <c r="L3" s="80"/>
      <c r="O3" s="79" t="s">
        <v>485</v>
      </c>
      <c r="P3" s="79"/>
      <c r="Q3" s="79"/>
      <c r="R3" s="79"/>
      <c r="S3" s="79"/>
    </row>
    <row r="4" spans="1:18" ht="39">
      <c r="A4" s="288"/>
      <c r="B4" s="281" t="s">
        <v>181</v>
      </c>
      <c r="C4" s="281" t="s">
        <v>182</v>
      </c>
      <c r="D4" s="281" t="s">
        <v>183</v>
      </c>
      <c r="E4" s="298" t="s">
        <v>184</v>
      </c>
      <c r="F4" s="298" t="s">
        <v>185</v>
      </c>
      <c r="G4" s="298" t="s">
        <v>186</v>
      </c>
      <c r="H4" s="298" t="s">
        <v>187</v>
      </c>
      <c r="I4" s="298" t="s">
        <v>188</v>
      </c>
      <c r="J4" s="298" t="s">
        <v>189</v>
      </c>
      <c r="K4" s="298" t="s">
        <v>190</v>
      </c>
      <c r="L4" s="298" t="s">
        <v>554</v>
      </c>
      <c r="M4" s="299"/>
      <c r="O4" s="299" t="s">
        <v>486</v>
      </c>
      <c r="P4" s="299" t="s">
        <v>487</v>
      </c>
      <c r="Q4" s="299" t="s">
        <v>555</v>
      </c>
      <c r="R4" s="299" t="s">
        <v>556</v>
      </c>
    </row>
    <row r="5" spans="1:12" ht="12.75">
      <c r="A5" s="25"/>
      <c r="B5" s="80"/>
      <c r="C5" s="80"/>
      <c r="D5" s="80"/>
      <c r="E5" s="80"/>
      <c r="F5" s="273" t="s">
        <v>191</v>
      </c>
      <c r="G5" s="273" t="s">
        <v>192</v>
      </c>
      <c r="H5" s="300" t="s">
        <v>101</v>
      </c>
      <c r="I5" s="300" t="s">
        <v>102</v>
      </c>
      <c r="J5" s="300" t="s">
        <v>72</v>
      </c>
      <c r="K5" s="300" t="s">
        <v>74</v>
      </c>
      <c r="L5" s="300" t="s">
        <v>103</v>
      </c>
    </row>
    <row r="6" spans="1:18" ht="15" customHeight="1">
      <c r="A6" s="276">
        <v>651</v>
      </c>
      <c r="B6" s="29"/>
      <c r="C6" s="29"/>
      <c r="D6" s="29"/>
      <c r="E6" s="2"/>
      <c r="F6" s="2"/>
      <c r="G6" s="2"/>
      <c r="H6" s="2"/>
      <c r="I6" s="15"/>
      <c r="J6" s="15"/>
      <c r="K6" s="15"/>
      <c r="L6" s="15"/>
      <c r="O6" s="88">
        <f>IF(E6=160,J6,0)</f>
        <v>0</v>
      </c>
      <c r="P6" s="88">
        <f>IF(E6=401,J6,0)</f>
        <v>0</v>
      </c>
      <c r="Q6" s="88">
        <f>IF(E6=160,L6,0)</f>
        <v>0</v>
      </c>
      <c r="R6" s="88">
        <f>IF(E6=401,L6,0)</f>
        <v>0</v>
      </c>
    </row>
    <row r="7" spans="1:18" ht="15" customHeight="1">
      <c r="A7" s="276">
        <v>652</v>
      </c>
      <c r="B7" s="29"/>
      <c r="C7" s="29"/>
      <c r="D7" s="29"/>
      <c r="E7" s="2"/>
      <c r="F7" s="2"/>
      <c r="G7" s="2"/>
      <c r="H7" s="2"/>
      <c r="I7" s="15"/>
      <c r="J7" s="15"/>
      <c r="K7" s="15"/>
      <c r="L7" s="15"/>
      <c r="O7" s="88">
        <f aca="true" t="shared" si="0" ref="O7:O21">IF(E7=160,J7,0)</f>
        <v>0</v>
      </c>
      <c r="P7" s="88">
        <f aca="true" t="shared" si="1" ref="P7:P21">IF(E7=401,J7,0)</f>
        <v>0</v>
      </c>
      <c r="Q7" s="88">
        <f aca="true" t="shared" si="2" ref="Q7:Q21">IF(E7=160,L7,0)</f>
        <v>0</v>
      </c>
      <c r="R7" s="88">
        <f aca="true" t="shared" si="3" ref="R7:R21">IF(E7=401,L7,0)</f>
        <v>0</v>
      </c>
    </row>
    <row r="8" spans="1:18" ht="15" customHeight="1">
      <c r="A8" s="276">
        <v>653</v>
      </c>
      <c r="B8" s="29"/>
      <c r="C8" s="29"/>
      <c r="D8" s="29"/>
      <c r="E8" s="2"/>
      <c r="F8" s="2"/>
      <c r="G8" s="2"/>
      <c r="H8" s="2"/>
      <c r="I8" s="15"/>
      <c r="J8" s="15"/>
      <c r="K8" s="15"/>
      <c r="L8" s="15"/>
      <c r="O8" s="88">
        <f t="shared" si="0"/>
        <v>0</v>
      </c>
      <c r="P8" s="88">
        <f t="shared" si="1"/>
        <v>0</v>
      </c>
      <c r="Q8" s="88">
        <f t="shared" si="2"/>
        <v>0</v>
      </c>
      <c r="R8" s="88">
        <f t="shared" si="3"/>
        <v>0</v>
      </c>
    </row>
    <row r="9" spans="1:18" ht="15" customHeight="1">
      <c r="A9" s="276">
        <v>654</v>
      </c>
      <c r="B9" s="29"/>
      <c r="C9" s="29"/>
      <c r="D9" s="29"/>
      <c r="E9" s="2"/>
      <c r="F9" s="2"/>
      <c r="G9" s="2"/>
      <c r="H9" s="2"/>
      <c r="I9" s="15"/>
      <c r="J9" s="15"/>
      <c r="K9" s="15"/>
      <c r="L9" s="15"/>
      <c r="O9" s="88">
        <f t="shared" si="0"/>
        <v>0</v>
      </c>
      <c r="P9" s="88">
        <f t="shared" si="1"/>
        <v>0</v>
      </c>
      <c r="Q9" s="88">
        <f t="shared" si="2"/>
        <v>0</v>
      </c>
      <c r="R9" s="88">
        <f t="shared" si="3"/>
        <v>0</v>
      </c>
    </row>
    <row r="10" spans="1:18" ht="15" customHeight="1">
      <c r="A10" s="276">
        <v>655</v>
      </c>
      <c r="B10" s="29"/>
      <c r="C10" s="29"/>
      <c r="D10" s="29"/>
      <c r="E10" s="2"/>
      <c r="F10" s="2"/>
      <c r="G10" s="2"/>
      <c r="H10" s="2"/>
      <c r="I10" s="15"/>
      <c r="J10" s="15"/>
      <c r="K10" s="15"/>
      <c r="L10" s="15"/>
      <c r="O10" s="88">
        <f t="shared" si="0"/>
        <v>0</v>
      </c>
      <c r="P10" s="88">
        <f t="shared" si="1"/>
        <v>0</v>
      </c>
      <c r="Q10" s="88">
        <f t="shared" si="2"/>
        <v>0</v>
      </c>
      <c r="R10" s="88">
        <f t="shared" si="3"/>
        <v>0</v>
      </c>
    </row>
    <row r="11" spans="1:18" ht="15" customHeight="1">
      <c r="A11" s="276">
        <v>656</v>
      </c>
      <c r="B11" s="29"/>
      <c r="C11" s="29"/>
      <c r="D11" s="29"/>
      <c r="E11" s="2"/>
      <c r="F11" s="2"/>
      <c r="G11" s="2"/>
      <c r="H11" s="2"/>
      <c r="I11" s="15"/>
      <c r="J11" s="15"/>
      <c r="K11" s="15"/>
      <c r="L11" s="15"/>
      <c r="O11" s="88">
        <f t="shared" si="0"/>
        <v>0</v>
      </c>
      <c r="P11" s="88">
        <f t="shared" si="1"/>
        <v>0</v>
      </c>
      <c r="Q11" s="88">
        <f t="shared" si="2"/>
        <v>0</v>
      </c>
      <c r="R11" s="88">
        <f t="shared" si="3"/>
        <v>0</v>
      </c>
    </row>
    <row r="12" spans="1:18" ht="15" customHeight="1">
      <c r="A12" s="276">
        <v>657</v>
      </c>
      <c r="B12" s="29"/>
      <c r="C12" s="29"/>
      <c r="D12" s="29"/>
      <c r="E12" s="2"/>
      <c r="F12" s="2"/>
      <c r="G12" s="2"/>
      <c r="H12" s="2"/>
      <c r="I12" s="15"/>
      <c r="J12" s="15"/>
      <c r="K12" s="15"/>
      <c r="L12" s="15"/>
      <c r="O12" s="88">
        <f t="shared" si="0"/>
        <v>0</v>
      </c>
      <c r="P12" s="88">
        <f t="shared" si="1"/>
        <v>0</v>
      </c>
      <c r="Q12" s="88">
        <f t="shared" si="2"/>
        <v>0</v>
      </c>
      <c r="R12" s="88">
        <f t="shared" si="3"/>
        <v>0</v>
      </c>
    </row>
    <row r="13" spans="1:18" ht="15" customHeight="1">
      <c r="A13" s="276">
        <v>658</v>
      </c>
      <c r="B13" s="29"/>
      <c r="C13" s="29"/>
      <c r="D13" s="29"/>
      <c r="E13" s="2"/>
      <c r="F13" s="2"/>
      <c r="G13" s="2"/>
      <c r="H13" s="2"/>
      <c r="I13" s="15"/>
      <c r="J13" s="15"/>
      <c r="K13" s="15"/>
      <c r="L13" s="15"/>
      <c r="O13" s="88">
        <f t="shared" si="0"/>
        <v>0</v>
      </c>
      <c r="P13" s="88">
        <f t="shared" si="1"/>
        <v>0</v>
      </c>
      <c r="Q13" s="88">
        <f t="shared" si="2"/>
        <v>0</v>
      </c>
      <c r="R13" s="88">
        <f t="shared" si="3"/>
        <v>0</v>
      </c>
    </row>
    <row r="14" spans="1:18" ht="15" customHeight="1">
      <c r="A14" s="276">
        <v>659</v>
      </c>
      <c r="B14" s="29"/>
      <c r="C14" s="29"/>
      <c r="D14" s="29"/>
      <c r="E14" s="2"/>
      <c r="F14" s="2"/>
      <c r="G14" s="2"/>
      <c r="H14" s="2"/>
      <c r="I14" s="15"/>
      <c r="J14" s="15"/>
      <c r="K14" s="15"/>
      <c r="L14" s="15"/>
      <c r="O14" s="88">
        <f t="shared" si="0"/>
        <v>0</v>
      </c>
      <c r="P14" s="88">
        <f t="shared" si="1"/>
        <v>0</v>
      </c>
      <c r="Q14" s="88">
        <f t="shared" si="2"/>
        <v>0</v>
      </c>
      <c r="R14" s="88">
        <f t="shared" si="3"/>
        <v>0</v>
      </c>
    </row>
    <row r="15" spans="1:18" ht="15" customHeight="1">
      <c r="A15" s="276">
        <v>660</v>
      </c>
      <c r="B15" s="29"/>
      <c r="C15" s="29"/>
      <c r="D15" s="29"/>
      <c r="E15" s="2"/>
      <c r="F15" s="2"/>
      <c r="G15" s="2"/>
      <c r="H15" s="2"/>
      <c r="I15" s="15"/>
      <c r="J15" s="15"/>
      <c r="K15" s="15"/>
      <c r="L15" s="15"/>
      <c r="O15" s="88">
        <f t="shared" si="0"/>
        <v>0</v>
      </c>
      <c r="P15" s="88">
        <f t="shared" si="1"/>
        <v>0</v>
      </c>
      <c r="Q15" s="88">
        <f t="shared" si="2"/>
        <v>0</v>
      </c>
      <c r="R15" s="88">
        <f t="shared" si="3"/>
        <v>0</v>
      </c>
    </row>
    <row r="16" spans="1:18" ht="15" customHeight="1">
      <c r="A16" s="276">
        <v>661</v>
      </c>
      <c r="B16" s="29"/>
      <c r="C16" s="29"/>
      <c r="D16" s="29"/>
      <c r="E16" s="2"/>
      <c r="F16" s="2"/>
      <c r="G16" s="2"/>
      <c r="H16" s="2"/>
      <c r="I16" s="15"/>
      <c r="J16" s="15"/>
      <c r="K16" s="15"/>
      <c r="L16" s="15"/>
      <c r="O16" s="88">
        <f t="shared" si="0"/>
        <v>0</v>
      </c>
      <c r="P16" s="88">
        <f t="shared" si="1"/>
        <v>0</v>
      </c>
      <c r="Q16" s="88">
        <f t="shared" si="2"/>
        <v>0</v>
      </c>
      <c r="R16" s="88">
        <f t="shared" si="3"/>
        <v>0</v>
      </c>
    </row>
    <row r="17" spans="1:18" ht="15" customHeight="1">
      <c r="A17" s="276">
        <v>662</v>
      </c>
      <c r="B17" s="29"/>
      <c r="C17" s="29"/>
      <c r="D17" s="29"/>
      <c r="E17" s="2"/>
      <c r="F17" s="2"/>
      <c r="G17" s="2"/>
      <c r="H17" s="2"/>
      <c r="I17" s="15"/>
      <c r="J17" s="15"/>
      <c r="K17" s="15"/>
      <c r="L17" s="15"/>
      <c r="O17" s="88">
        <f t="shared" si="0"/>
        <v>0</v>
      </c>
      <c r="P17" s="88">
        <f t="shared" si="1"/>
        <v>0</v>
      </c>
      <c r="Q17" s="88">
        <f t="shared" si="2"/>
        <v>0</v>
      </c>
      <c r="R17" s="88">
        <f t="shared" si="3"/>
        <v>0</v>
      </c>
    </row>
    <row r="18" spans="1:18" ht="15" customHeight="1">
      <c r="A18" s="276">
        <v>663</v>
      </c>
      <c r="B18" s="29"/>
      <c r="C18" s="29"/>
      <c r="D18" s="29"/>
      <c r="E18" s="2"/>
      <c r="F18" s="2"/>
      <c r="G18" s="2"/>
      <c r="H18" s="2"/>
      <c r="I18" s="15"/>
      <c r="J18" s="15"/>
      <c r="K18" s="15"/>
      <c r="L18" s="15"/>
      <c r="O18" s="88">
        <f t="shared" si="0"/>
        <v>0</v>
      </c>
      <c r="P18" s="88">
        <f t="shared" si="1"/>
        <v>0</v>
      </c>
      <c r="Q18" s="88">
        <f t="shared" si="2"/>
        <v>0</v>
      </c>
      <c r="R18" s="88">
        <f t="shared" si="3"/>
        <v>0</v>
      </c>
    </row>
    <row r="19" spans="1:18" ht="15" customHeight="1">
      <c r="A19" s="276">
        <v>664</v>
      </c>
      <c r="B19" s="29"/>
      <c r="C19" s="29"/>
      <c r="D19" s="29"/>
      <c r="E19" s="2"/>
      <c r="F19" s="2"/>
      <c r="G19" s="2"/>
      <c r="H19" s="2"/>
      <c r="I19" s="15"/>
      <c r="J19" s="15"/>
      <c r="K19" s="15"/>
      <c r="L19" s="15"/>
      <c r="O19" s="88">
        <f t="shared" si="0"/>
        <v>0</v>
      </c>
      <c r="P19" s="88">
        <f t="shared" si="1"/>
        <v>0</v>
      </c>
      <c r="Q19" s="88">
        <f t="shared" si="2"/>
        <v>0</v>
      </c>
      <c r="R19" s="88">
        <f t="shared" si="3"/>
        <v>0</v>
      </c>
    </row>
    <row r="20" spans="1:18" ht="15" customHeight="1">
      <c r="A20" s="276">
        <v>665</v>
      </c>
      <c r="B20" s="29"/>
      <c r="C20" s="29"/>
      <c r="D20" s="29"/>
      <c r="E20" s="2"/>
      <c r="F20" s="2"/>
      <c r="G20" s="2"/>
      <c r="H20" s="2"/>
      <c r="I20" s="15"/>
      <c r="J20" s="15"/>
      <c r="K20" s="15"/>
      <c r="L20" s="15"/>
      <c r="O20" s="88">
        <f t="shared" si="0"/>
        <v>0</v>
      </c>
      <c r="P20" s="88">
        <f t="shared" si="1"/>
        <v>0</v>
      </c>
      <c r="Q20" s="88">
        <f t="shared" si="2"/>
        <v>0</v>
      </c>
      <c r="R20" s="88">
        <f t="shared" si="3"/>
        <v>0</v>
      </c>
    </row>
    <row r="21" spans="1:18" ht="15" customHeight="1">
      <c r="A21" s="276">
        <v>666</v>
      </c>
      <c r="B21" s="29"/>
      <c r="C21" s="29"/>
      <c r="D21" s="29"/>
      <c r="E21" s="2"/>
      <c r="F21" s="2"/>
      <c r="G21" s="2"/>
      <c r="H21" s="2"/>
      <c r="I21" s="15"/>
      <c r="J21" s="15"/>
      <c r="K21" s="15"/>
      <c r="L21" s="15"/>
      <c r="O21" s="88">
        <f t="shared" si="0"/>
        <v>0</v>
      </c>
      <c r="P21" s="88">
        <f t="shared" si="1"/>
        <v>0</v>
      </c>
      <c r="Q21" s="88">
        <f t="shared" si="2"/>
        <v>0</v>
      </c>
      <c r="R21" s="88">
        <f t="shared" si="3"/>
        <v>0</v>
      </c>
    </row>
    <row r="22" spans="1:12" ht="12.75">
      <c r="A22" s="272" t="s">
        <v>470</v>
      </c>
      <c r="J22" s="302"/>
      <c r="K22" s="303"/>
      <c r="L22" s="303"/>
    </row>
    <row r="23" spans="1:12" ht="18" customHeight="1">
      <c r="A23" s="78"/>
      <c r="B23" s="79" t="s">
        <v>471</v>
      </c>
      <c r="C23" s="79"/>
      <c r="D23" s="79"/>
      <c r="E23" s="79"/>
      <c r="F23" s="79"/>
      <c r="G23" s="79"/>
      <c r="H23" s="79"/>
      <c r="I23" s="79"/>
      <c r="J23" s="277">
        <f>SUM(O6:O21)</f>
        <v>0</v>
      </c>
      <c r="K23" s="301"/>
      <c r="L23" s="301">
        <f>SUM(Q6:Q21)</f>
        <v>0</v>
      </c>
    </row>
    <row r="24" spans="1:12" ht="18" customHeight="1">
      <c r="A24" s="78"/>
      <c r="B24" s="79" t="s">
        <v>472</v>
      </c>
      <c r="C24" s="79"/>
      <c r="D24" s="79"/>
      <c r="E24" s="79"/>
      <c r="F24" s="79"/>
      <c r="G24" s="79"/>
      <c r="H24" s="79"/>
      <c r="I24" s="79"/>
      <c r="J24" s="277">
        <f>SUM(P6:P21)</f>
        <v>0</v>
      </c>
      <c r="K24" s="301"/>
      <c r="L24" s="301">
        <f>SUM(R6:R21)</f>
        <v>0</v>
      </c>
    </row>
    <row r="26" ht="12.75">
      <c r="A26" s="88" t="s">
        <v>473</v>
      </c>
    </row>
    <row r="27" ht="12.75">
      <c r="A27" s="88" t="s">
        <v>193</v>
      </c>
    </row>
    <row r="30" spans="1:12" ht="12.75">
      <c r="A30" s="296"/>
      <c r="B30" s="296"/>
      <c r="C30" s="296"/>
      <c r="D30" s="296"/>
      <c r="E30" s="296"/>
      <c r="F30" s="296"/>
      <c r="G30" s="296"/>
      <c r="H30" s="296"/>
      <c r="I30" s="296"/>
      <c r="J30" s="296"/>
      <c r="K30" s="296"/>
      <c r="L30" s="296"/>
    </row>
  </sheetData>
  <sheetProtection password="D75D" sheet="1"/>
  <mergeCells count="2">
    <mergeCell ref="J2:K2"/>
    <mergeCell ref="J1:K1"/>
  </mergeCells>
  <printOptions/>
  <pageMargins left="0.25" right="0.25" top="1" bottom="1" header="0.5" footer="0.5"/>
  <pageSetup fitToHeight="1" fitToWidth="1" horizontalDpi="300" verticalDpi="300" orientation="landscape" scale="70" r:id="rId1"/>
  <headerFooter alignWithMargins="0">
    <oddHeader>&amp;LEXCEL VERSION&amp;RMS-2004</oddHeader>
    <oddFooter>&amp;CPage 9 of 16</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37"/>
  <sheetViews>
    <sheetView showGridLines="0" zoomScalePageLayoutView="0" workbookViewId="0" topLeftCell="A1">
      <selection activeCell="A1" sqref="A1"/>
    </sheetView>
  </sheetViews>
  <sheetFormatPr defaultColWidth="9.140625" defaultRowHeight="12.75"/>
  <cols>
    <col min="1" max="1" width="36.57421875" style="88" customWidth="1"/>
    <col min="2" max="2" width="7.7109375" style="295" customWidth="1"/>
    <col min="3" max="3" width="13.28125" style="88" customWidth="1"/>
    <col min="4" max="4" width="14.00390625" style="88" customWidth="1"/>
    <col min="5" max="6" width="13.7109375" style="88" customWidth="1"/>
    <col min="7" max="16384" width="9.140625" style="88" customWidth="1"/>
  </cols>
  <sheetData>
    <row r="1" spans="1:6" ht="12.75">
      <c r="A1" s="269"/>
      <c r="B1" s="304"/>
      <c r="C1" s="270"/>
      <c r="D1" s="455" t="s">
        <v>569</v>
      </c>
      <c r="E1" s="456"/>
      <c r="F1" s="286">
        <f>'cover pg entry'!C2</f>
        <v>0</v>
      </c>
    </row>
    <row r="2" spans="1:6" ht="12.75">
      <c r="A2" s="272"/>
      <c r="D2" s="453" t="s">
        <v>570</v>
      </c>
      <c r="E2" s="454"/>
      <c r="F2" s="80">
        <f>'cover pg entry'!C3</f>
        <v>0</v>
      </c>
    </row>
    <row r="3" spans="1:6" ht="15">
      <c r="A3" s="305" t="s">
        <v>194</v>
      </c>
      <c r="B3" s="306" t="s">
        <v>195</v>
      </c>
      <c r="F3" s="307"/>
    </row>
    <row r="4" spans="1:6" ht="12.75">
      <c r="A4" s="269"/>
      <c r="B4" s="308"/>
      <c r="C4" s="309" t="s">
        <v>196</v>
      </c>
      <c r="D4" s="310"/>
      <c r="E4" s="309" t="s">
        <v>197</v>
      </c>
      <c r="F4" s="311"/>
    </row>
    <row r="5" spans="1:6" ht="12.75">
      <c r="A5" s="248" t="s">
        <v>198</v>
      </c>
      <c r="B5" s="312" t="s">
        <v>99</v>
      </c>
      <c r="C5" s="313" t="s">
        <v>100</v>
      </c>
      <c r="D5" s="313" t="s">
        <v>101</v>
      </c>
      <c r="E5" s="313" t="s">
        <v>102</v>
      </c>
      <c r="F5" s="314" t="s">
        <v>72</v>
      </c>
    </row>
    <row r="6" spans="1:6" ht="19.5" customHeight="1">
      <c r="A6" s="315" t="s">
        <v>199</v>
      </c>
      <c r="B6" s="276">
        <v>701</v>
      </c>
      <c r="C6" s="49"/>
      <c r="D6" s="13">
        <v>0</v>
      </c>
      <c r="E6" s="49"/>
      <c r="F6" s="13">
        <v>0</v>
      </c>
    </row>
    <row r="7" spans="1:6" ht="19.5" customHeight="1">
      <c r="A7" s="315" t="s">
        <v>200</v>
      </c>
      <c r="B7" s="276">
        <v>702</v>
      </c>
      <c r="C7" s="13">
        <v>0</v>
      </c>
      <c r="D7" s="49"/>
      <c r="E7" s="13">
        <v>0</v>
      </c>
      <c r="F7" s="49"/>
    </row>
    <row r="8" spans="1:6" ht="26.25">
      <c r="A8" s="315" t="s">
        <v>201</v>
      </c>
      <c r="B8" s="276">
        <v>703</v>
      </c>
      <c r="C8" s="13">
        <v>0</v>
      </c>
      <c r="D8" s="280">
        <f>C7-C8</f>
        <v>0</v>
      </c>
      <c r="E8" s="13">
        <v>0</v>
      </c>
      <c r="F8" s="280">
        <f>E7-E8</f>
        <v>0</v>
      </c>
    </row>
    <row r="9" spans="1:6" ht="19.5" customHeight="1">
      <c r="A9" s="315" t="s">
        <v>202</v>
      </c>
      <c r="B9" s="276">
        <v>704</v>
      </c>
      <c r="C9" s="49"/>
      <c r="D9" s="13">
        <v>0</v>
      </c>
      <c r="E9" s="49"/>
      <c r="F9" s="13">
        <v>0</v>
      </c>
    </row>
    <row r="10" spans="1:6" ht="26.25">
      <c r="A10" s="315" t="s">
        <v>203</v>
      </c>
      <c r="B10" s="276">
        <v>705</v>
      </c>
      <c r="C10" s="49"/>
      <c r="D10" s="13">
        <v>0</v>
      </c>
      <c r="E10" s="49"/>
      <c r="F10" s="13">
        <v>0</v>
      </c>
    </row>
    <row r="11" spans="1:6" ht="26.25">
      <c r="A11" s="315" t="s">
        <v>204</v>
      </c>
      <c r="B11" s="276">
        <v>706</v>
      </c>
      <c r="C11" s="49"/>
      <c r="D11" s="13">
        <v>0</v>
      </c>
      <c r="E11" s="49"/>
      <c r="F11" s="13">
        <v>0</v>
      </c>
    </row>
    <row r="12" spans="1:6" ht="19.5" customHeight="1">
      <c r="A12" s="315" t="s">
        <v>205</v>
      </c>
      <c r="B12" s="276">
        <v>707</v>
      </c>
      <c r="C12" s="49"/>
      <c r="D12" s="13">
        <v>0</v>
      </c>
      <c r="E12" s="49"/>
      <c r="F12" s="13">
        <v>0</v>
      </c>
    </row>
    <row r="13" spans="1:6" ht="19.5" customHeight="1">
      <c r="A13" s="78" t="s">
        <v>206</v>
      </c>
      <c r="B13" s="316"/>
      <c r="C13" s="317"/>
      <c r="D13" s="317"/>
      <c r="E13" s="317"/>
      <c r="F13" s="318"/>
    </row>
    <row r="14" spans="1:6" ht="19.5" customHeight="1">
      <c r="A14" s="25" t="s">
        <v>207</v>
      </c>
      <c r="B14" s="276">
        <v>708</v>
      </c>
      <c r="C14" s="13">
        <v>0</v>
      </c>
      <c r="D14" s="49"/>
      <c r="E14" s="13">
        <v>0</v>
      </c>
      <c r="F14" s="49"/>
    </row>
    <row r="15" spans="1:6" ht="19.5" customHeight="1">
      <c r="A15" s="25" t="s">
        <v>208</v>
      </c>
      <c r="B15" s="276">
        <v>709</v>
      </c>
      <c r="C15" s="13">
        <v>0</v>
      </c>
      <c r="D15" s="280">
        <f>C14-C15</f>
        <v>0</v>
      </c>
      <c r="E15" s="13">
        <v>0</v>
      </c>
      <c r="F15" s="280">
        <f>E14-E15</f>
        <v>0</v>
      </c>
    </row>
    <row r="16" spans="1:6" ht="19.5" customHeight="1">
      <c r="A16" s="25" t="s">
        <v>209</v>
      </c>
      <c r="B16" s="276">
        <v>710</v>
      </c>
      <c r="C16" s="13">
        <v>0</v>
      </c>
      <c r="D16" s="49"/>
      <c r="E16" s="13">
        <v>0</v>
      </c>
      <c r="F16" s="49"/>
    </row>
    <row r="17" spans="1:6" ht="19.5" customHeight="1">
      <c r="A17" s="25" t="s">
        <v>208</v>
      </c>
      <c r="B17" s="276">
        <v>711</v>
      </c>
      <c r="C17" s="13">
        <v>0</v>
      </c>
      <c r="D17" s="280">
        <f>C16-C17</f>
        <v>0</v>
      </c>
      <c r="E17" s="13">
        <v>0</v>
      </c>
      <c r="F17" s="280">
        <f>E16-E17</f>
        <v>0</v>
      </c>
    </row>
    <row r="18" spans="1:6" ht="19.5" customHeight="1">
      <c r="A18" s="25" t="s">
        <v>210</v>
      </c>
      <c r="B18" s="276">
        <v>712</v>
      </c>
      <c r="C18" s="13">
        <v>0</v>
      </c>
      <c r="D18" s="49"/>
      <c r="E18" s="13">
        <v>0</v>
      </c>
      <c r="F18" s="49"/>
    </row>
    <row r="19" spans="1:6" ht="19.5" customHeight="1">
      <c r="A19" s="25" t="s">
        <v>208</v>
      </c>
      <c r="B19" s="276">
        <v>713</v>
      </c>
      <c r="C19" s="13">
        <v>0</v>
      </c>
      <c r="D19" s="280">
        <f>C18-C19</f>
        <v>0</v>
      </c>
      <c r="E19" s="13">
        <v>0</v>
      </c>
      <c r="F19" s="280">
        <f>E18-E19</f>
        <v>0</v>
      </c>
    </row>
    <row r="20" spans="1:6" ht="19.5" customHeight="1">
      <c r="A20" s="25" t="s">
        <v>211</v>
      </c>
      <c r="B20" s="276">
        <v>714</v>
      </c>
      <c r="C20" s="49"/>
      <c r="D20" s="13">
        <v>0</v>
      </c>
      <c r="E20" s="49"/>
      <c r="F20" s="13">
        <v>0</v>
      </c>
    </row>
    <row r="21" spans="1:6" ht="19.5" customHeight="1">
      <c r="A21" s="28" t="s">
        <v>212</v>
      </c>
      <c r="B21" s="276">
        <v>715</v>
      </c>
      <c r="C21" s="49"/>
      <c r="D21" s="13">
        <v>0</v>
      </c>
      <c r="E21" s="49"/>
      <c r="F21" s="13">
        <v>0</v>
      </c>
    </row>
    <row r="22" spans="1:6" ht="19.5" customHeight="1">
      <c r="A22" s="28" t="s">
        <v>212</v>
      </c>
      <c r="B22" s="276">
        <v>716</v>
      </c>
      <c r="C22" s="49"/>
      <c r="D22" s="13">
        <v>0</v>
      </c>
      <c r="E22" s="49"/>
      <c r="F22" s="13">
        <v>0</v>
      </c>
    </row>
    <row r="23" spans="1:6" ht="19.5" customHeight="1">
      <c r="A23" s="319" t="s">
        <v>213</v>
      </c>
      <c r="B23" s="276">
        <v>719</v>
      </c>
      <c r="C23" s="49"/>
      <c r="D23" s="280">
        <f>D22+D21+D20+D19+D17+D15+D12+D11+D10+D9+D8+D6</f>
        <v>0</v>
      </c>
      <c r="E23" s="49"/>
      <c r="F23" s="280">
        <f>F22+F21+F20+F19+F17+F15+F12+F11+F10+F9+F8+F6</f>
        <v>0</v>
      </c>
    </row>
    <row r="24" spans="1:6" ht="19.5" customHeight="1">
      <c r="A24" s="320" t="s">
        <v>214</v>
      </c>
      <c r="B24" s="316"/>
      <c r="C24" s="317"/>
      <c r="D24" s="317"/>
      <c r="E24" s="317"/>
      <c r="F24" s="318"/>
    </row>
    <row r="25" spans="1:6" ht="19.5" customHeight="1">
      <c r="A25" s="315" t="s">
        <v>215</v>
      </c>
      <c r="B25" s="276">
        <v>721</v>
      </c>
      <c r="C25" s="49"/>
      <c r="D25" s="13">
        <v>0</v>
      </c>
      <c r="E25" s="49"/>
      <c r="F25" s="13">
        <v>0</v>
      </c>
    </row>
    <row r="26" spans="1:6" ht="19.5" customHeight="1">
      <c r="A26" s="315" t="s">
        <v>216</v>
      </c>
      <c r="B26" s="276">
        <v>722</v>
      </c>
      <c r="C26" s="49"/>
      <c r="D26" s="13">
        <v>0</v>
      </c>
      <c r="E26" s="49"/>
      <c r="F26" s="13">
        <v>0</v>
      </c>
    </row>
    <row r="27" spans="1:6" ht="26.25">
      <c r="A27" s="315" t="s">
        <v>217</v>
      </c>
      <c r="B27" s="276">
        <v>723</v>
      </c>
      <c r="C27" s="49"/>
      <c r="D27" s="13">
        <v>0</v>
      </c>
      <c r="E27" s="49"/>
      <c r="F27" s="13">
        <v>0</v>
      </c>
    </row>
    <row r="28" spans="1:6" ht="19.5" customHeight="1">
      <c r="A28" s="315" t="s">
        <v>218</v>
      </c>
      <c r="B28" s="276">
        <v>724</v>
      </c>
      <c r="C28" s="49"/>
      <c r="D28" s="13">
        <v>0</v>
      </c>
      <c r="E28" s="49"/>
      <c r="F28" s="13">
        <v>0</v>
      </c>
    </row>
    <row r="29" spans="1:6" ht="19.5" customHeight="1">
      <c r="A29" s="315" t="s">
        <v>219</v>
      </c>
      <c r="B29" s="276">
        <v>725</v>
      </c>
      <c r="C29" s="49"/>
      <c r="D29" s="13">
        <v>0</v>
      </c>
      <c r="E29" s="49"/>
      <c r="F29" s="13">
        <v>0</v>
      </c>
    </row>
    <row r="30" spans="1:6" ht="19.5" customHeight="1">
      <c r="A30" s="78" t="s">
        <v>220</v>
      </c>
      <c r="B30" s="316"/>
      <c r="C30" s="317"/>
      <c r="D30" s="317"/>
      <c r="E30" s="317"/>
      <c r="F30" s="318"/>
    </row>
    <row r="31" spans="1:6" ht="19.5" customHeight="1">
      <c r="A31" s="9"/>
      <c r="B31" s="276">
        <v>727</v>
      </c>
      <c r="C31" s="49"/>
      <c r="D31" s="13">
        <v>0</v>
      </c>
      <c r="E31" s="49"/>
      <c r="F31" s="13">
        <v>0</v>
      </c>
    </row>
    <row r="32" spans="1:6" ht="19.5" customHeight="1">
      <c r="A32" s="9"/>
      <c r="B32" s="276">
        <v>728</v>
      </c>
      <c r="C32" s="49"/>
      <c r="D32" s="13">
        <v>0</v>
      </c>
      <c r="E32" s="49"/>
      <c r="F32" s="13">
        <v>0</v>
      </c>
    </row>
    <row r="33" spans="1:6" ht="19.5" customHeight="1">
      <c r="A33" s="9"/>
      <c r="B33" s="276">
        <v>729</v>
      </c>
      <c r="C33" s="49"/>
      <c r="D33" s="13">
        <v>0</v>
      </c>
      <c r="E33" s="49"/>
      <c r="F33" s="13">
        <v>0</v>
      </c>
    </row>
    <row r="34" spans="1:6" ht="30.75">
      <c r="A34" s="321" t="s">
        <v>221</v>
      </c>
      <c r="B34" s="276">
        <v>730</v>
      </c>
      <c r="C34" s="49"/>
      <c r="D34" s="280">
        <f>D33+D32+D31+D29+D28+D27+D26+D25</f>
        <v>0</v>
      </c>
      <c r="E34" s="49"/>
      <c r="F34" s="280">
        <f>F33+F32+F31+F29+F28+F27+F26+F25</f>
        <v>0</v>
      </c>
    </row>
    <row r="35" spans="1:6" ht="19.5" customHeight="1">
      <c r="A35" s="322"/>
      <c r="B35" s="316"/>
      <c r="C35" s="79"/>
      <c r="D35" s="323">
        <f>IF(F34=F23,"","TOTAL ASSETS DO NOT EQUAL TOTAL LIAB. &amp; OWNER'S EQUITY")</f>
      </c>
      <c r="E35" s="79"/>
      <c r="F35" s="80"/>
    </row>
    <row r="36" ht="12.75">
      <c r="B36" s="88"/>
    </row>
    <row r="37" spans="1:6" ht="12.75">
      <c r="A37" s="296"/>
      <c r="B37" s="296"/>
      <c r="C37" s="296"/>
      <c r="D37" s="296"/>
      <c r="E37" s="296"/>
      <c r="F37" s="296"/>
    </row>
  </sheetData>
  <sheetProtection password="D75D" sheet="1"/>
  <mergeCells count="2">
    <mergeCell ref="D1:E1"/>
    <mergeCell ref="D2:E2"/>
  </mergeCells>
  <printOptions horizontalCentered="1"/>
  <pageMargins left="0.25" right="0.25" top="0.75" bottom="0.75" header="0.5" footer="0.5"/>
  <pageSetup fitToHeight="1" fitToWidth="1" horizontalDpi="300" verticalDpi="300" orientation="portrait" scale="96" r:id="rId1"/>
  <headerFooter alignWithMargins="0">
    <oddHeader>&amp;LEXCEL VERSION&amp;RMS-2004</oddHeader>
    <oddFooter>&amp;CPage 10 of 16</oddFooter>
  </headerFooter>
</worksheet>
</file>

<file path=xl/worksheets/sheet7.xml><?xml version="1.0" encoding="utf-8"?>
<worksheet xmlns="http://schemas.openxmlformats.org/spreadsheetml/2006/main" xmlns:r="http://schemas.openxmlformats.org/officeDocument/2006/relationships">
  <sheetPr codeName="Sheet7"/>
  <dimension ref="A1:E24"/>
  <sheetViews>
    <sheetView showGridLines="0" workbookViewId="0" topLeftCell="A1">
      <selection activeCell="A1" sqref="A1"/>
    </sheetView>
  </sheetViews>
  <sheetFormatPr defaultColWidth="9.140625" defaultRowHeight="12.75"/>
  <cols>
    <col min="1" max="1" width="3.140625" style="88" customWidth="1"/>
    <col min="2" max="2" width="68.28125" style="88" customWidth="1"/>
    <col min="3" max="3" width="4.140625" style="88" customWidth="1"/>
    <col min="4" max="5" width="13.140625" style="88" customWidth="1"/>
    <col min="6" max="16384" width="9.140625" style="88" customWidth="1"/>
  </cols>
  <sheetData>
    <row r="1" spans="1:5" ht="12.75">
      <c r="A1" s="269"/>
      <c r="B1" s="270"/>
      <c r="C1" s="459" t="s">
        <v>573</v>
      </c>
      <c r="D1" s="460"/>
      <c r="E1" s="377">
        <f>'cover pg entry'!C2</f>
        <v>0</v>
      </c>
    </row>
    <row r="2" spans="1:5" ht="12.75">
      <c r="A2" s="272"/>
      <c r="C2" s="457" t="s">
        <v>574</v>
      </c>
      <c r="D2" s="458"/>
      <c r="E2" s="378">
        <f>'cover pg entry'!C3</f>
        <v>0</v>
      </c>
    </row>
    <row r="3" spans="1:5" ht="22.5" customHeight="1">
      <c r="A3" s="274" t="s">
        <v>222</v>
      </c>
      <c r="B3" s="79"/>
      <c r="C3" s="79"/>
      <c r="D3" s="79"/>
      <c r="E3" s="80"/>
    </row>
    <row r="4" spans="1:5" ht="27.75" customHeight="1">
      <c r="A4" s="78" t="s">
        <v>476</v>
      </c>
      <c r="B4" s="78"/>
      <c r="C4" s="312">
        <v>751</v>
      </c>
      <c r="D4" s="324"/>
      <c r="E4" s="13">
        <v>0</v>
      </c>
    </row>
    <row r="5" spans="1:5" ht="27.75" customHeight="1">
      <c r="A5" s="78" t="s">
        <v>223</v>
      </c>
      <c r="B5" s="79"/>
      <c r="C5" s="316"/>
      <c r="D5" s="79"/>
      <c r="E5" s="325"/>
    </row>
    <row r="6" spans="1:5" ht="27.75" customHeight="1">
      <c r="A6" s="78"/>
      <c r="B6" s="79" t="s">
        <v>477</v>
      </c>
      <c r="C6" s="312">
        <v>752</v>
      </c>
      <c r="D6" s="16">
        <v>0</v>
      </c>
      <c r="E6" s="50"/>
    </row>
    <row r="7" spans="1:5" ht="27.75" customHeight="1">
      <c r="A7" s="78"/>
      <c r="B7" s="79" t="s">
        <v>224</v>
      </c>
      <c r="C7" s="312">
        <v>753</v>
      </c>
      <c r="D7" s="16">
        <v>0</v>
      </c>
      <c r="E7" s="50"/>
    </row>
    <row r="8" spans="1:5" ht="27.75" customHeight="1">
      <c r="A8" s="78"/>
      <c r="B8" s="79" t="s">
        <v>225</v>
      </c>
      <c r="C8" s="312">
        <v>754</v>
      </c>
      <c r="D8" s="16">
        <v>0</v>
      </c>
      <c r="E8" s="50"/>
    </row>
    <row r="9" spans="1:5" ht="27.75" customHeight="1">
      <c r="A9" s="78"/>
      <c r="B9" s="79" t="s">
        <v>226</v>
      </c>
      <c r="C9" s="312">
        <v>755</v>
      </c>
      <c r="D9" s="16">
        <v>0</v>
      </c>
      <c r="E9" s="50"/>
    </row>
    <row r="10" spans="1:5" ht="27.75" customHeight="1">
      <c r="A10" s="78"/>
      <c r="B10" s="24" t="s">
        <v>69</v>
      </c>
      <c r="C10" s="312">
        <v>756</v>
      </c>
      <c r="D10" s="16">
        <v>0</v>
      </c>
      <c r="E10" s="50"/>
    </row>
    <row r="11" spans="1:5" ht="27.75" customHeight="1">
      <c r="A11" s="78"/>
      <c r="B11" s="24" t="s">
        <v>69</v>
      </c>
      <c r="C11" s="312">
        <v>757</v>
      </c>
      <c r="D11" s="16">
        <v>0</v>
      </c>
      <c r="E11" s="50"/>
    </row>
    <row r="12" spans="1:5" ht="27.75" customHeight="1">
      <c r="A12" s="274" t="s">
        <v>227</v>
      </c>
      <c r="B12" s="78"/>
      <c r="C12" s="312">
        <v>758</v>
      </c>
      <c r="D12" s="324"/>
      <c r="E12" s="280">
        <f>SUM(D6:D11)</f>
        <v>0</v>
      </c>
    </row>
    <row r="13" spans="1:5" ht="27.75" customHeight="1">
      <c r="A13" s="192" t="s">
        <v>228</v>
      </c>
      <c r="B13" s="79"/>
      <c r="C13" s="316"/>
      <c r="D13" s="79"/>
      <c r="E13" s="80"/>
    </row>
    <row r="14" spans="1:5" ht="27.75" customHeight="1">
      <c r="A14" s="78"/>
      <c r="B14" s="79" t="s">
        <v>474</v>
      </c>
      <c r="C14" s="312">
        <v>761</v>
      </c>
      <c r="D14" s="16">
        <v>0</v>
      </c>
      <c r="E14" s="50"/>
    </row>
    <row r="15" spans="1:5" ht="27.75" customHeight="1">
      <c r="A15" s="78"/>
      <c r="B15" s="79" t="s">
        <v>229</v>
      </c>
      <c r="C15" s="312">
        <v>762</v>
      </c>
      <c r="D15" s="16">
        <v>0</v>
      </c>
      <c r="E15" s="50"/>
    </row>
    <row r="16" spans="1:5" ht="27.75" customHeight="1">
      <c r="A16" s="78"/>
      <c r="B16" s="79" t="s">
        <v>230</v>
      </c>
      <c r="C16" s="312">
        <v>763</v>
      </c>
      <c r="D16" s="16">
        <v>0</v>
      </c>
      <c r="E16" s="50"/>
    </row>
    <row r="17" spans="1:5" ht="27.75" customHeight="1">
      <c r="A17" s="78"/>
      <c r="B17" s="79" t="s">
        <v>231</v>
      </c>
      <c r="C17" s="312">
        <v>764</v>
      </c>
      <c r="D17" s="16">
        <v>0</v>
      </c>
      <c r="E17" s="50"/>
    </row>
    <row r="18" spans="1:5" ht="27.75" customHeight="1">
      <c r="A18" s="78"/>
      <c r="B18" s="79" t="s">
        <v>232</v>
      </c>
      <c r="C18" s="312">
        <v>765</v>
      </c>
      <c r="D18" s="16">
        <v>0</v>
      </c>
      <c r="E18" s="50"/>
    </row>
    <row r="19" spans="1:5" ht="27.75" customHeight="1">
      <c r="A19" s="78"/>
      <c r="B19" s="24" t="s">
        <v>69</v>
      </c>
      <c r="C19" s="312">
        <v>766</v>
      </c>
      <c r="D19" s="16">
        <v>0</v>
      </c>
      <c r="E19" s="50"/>
    </row>
    <row r="20" spans="1:5" ht="27.75" customHeight="1">
      <c r="A20" s="78"/>
      <c r="B20" s="24" t="s">
        <v>69</v>
      </c>
      <c r="C20" s="312">
        <v>767</v>
      </c>
      <c r="D20" s="16">
        <v>0</v>
      </c>
      <c r="E20" s="50"/>
    </row>
    <row r="21" spans="1:5" ht="27.75" customHeight="1">
      <c r="A21" s="274" t="s">
        <v>233</v>
      </c>
      <c r="B21" s="78"/>
      <c r="C21" s="312">
        <v>768</v>
      </c>
      <c r="D21" s="324"/>
      <c r="E21" s="280">
        <f>-(SUM(D14:D20))</f>
        <v>0</v>
      </c>
    </row>
    <row r="22" spans="1:5" ht="27.75" customHeight="1">
      <c r="A22" s="274" t="s">
        <v>475</v>
      </c>
      <c r="B22" s="78"/>
      <c r="C22" s="312">
        <v>769</v>
      </c>
      <c r="D22" s="324"/>
      <c r="E22" s="280">
        <f>E4+E12+E21</f>
        <v>0</v>
      </c>
    </row>
    <row r="24" spans="1:5" ht="12.75">
      <c r="A24" s="296"/>
      <c r="B24" s="296"/>
      <c r="C24" s="296"/>
      <c r="D24" s="296"/>
      <c r="E24" s="296"/>
    </row>
  </sheetData>
  <sheetProtection password="D75D" sheet="1"/>
  <mergeCells count="2">
    <mergeCell ref="C2:D2"/>
    <mergeCell ref="C1:D1"/>
  </mergeCells>
  <printOptions horizontalCentered="1"/>
  <pageMargins left="0.25" right="0.25" top="0.75" bottom="0.75" header="0.5" footer="0.5"/>
  <pageSetup horizontalDpi="300" verticalDpi="300" orientation="portrait" r:id="rId1"/>
  <headerFooter alignWithMargins="0">
    <oddHeader>&amp;LEXCEL VERSION&amp;RMS-2004</oddHeader>
    <oddFooter>&amp;CPage 11 of 16</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F30"/>
  <sheetViews>
    <sheetView showGridLines="0" zoomScalePageLayoutView="0" workbookViewId="0" topLeftCell="A1">
      <selection activeCell="A1" sqref="A1"/>
    </sheetView>
  </sheetViews>
  <sheetFormatPr defaultColWidth="9.140625" defaultRowHeight="12.75"/>
  <cols>
    <col min="1" max="1" width="3.00390625" style="88" customWidth="1"/>
    <col min="2" max="2" width="56.7109375" style="88" customWidth="1"/>
    <col min="3" max="3" width="9.140625" style="88" customWidth="1"/>
    <col min="4" max="4" width="16.28125" style="88" customWidth="1"/>
    <col min="5" max="5" width="13.28125" style="88" customWidth="1"/>
    <col min="6" max="6" width="13.7109375" style="88" customWidth="1"/>
    <col min="7" max="16384" width="9.140625" style="88" customWidth="1"/>
  </cols>
  <sheetData>
    <row r="1" spans="1:6" ht="12.75">
      <c r="A1" s="269"/>
      <c r="B1" s="270"/>
      <c r="C1" s="270"/>
      <c r="D1" s="269" t="s">
        <v>569</v>
      </c>
      <c r="E1" s="269"/>
      <c r="F1" s="286">
        <f>'cover pg entry'!C2</f>
        <v>0</v>
      </c>
    </row>
    <row r="2" spans="1:6" ht="12.75">
      <c r="A2" s="272"/>
      <c r="D2" s="78" t="s">
        <v>570</v>
      </c>
      <c r="E2" s="78"/>
      <c r="F2" s="80">
        <f>'cover pg entry'!C3</f>
        <v>0</v>
      </c>
    </row>
    <row r="3" spans="1:6" ht="15">
      <c r="A3" s="274" t="s">
        <v>234</v>
      </c>
      <c r="B3" s="79"/>
      <c r="C3" s="79"/>
      <c r="D3" s="79"/>
      <c r="E3" s="79"/>
      <c r="F3" s="80"/>
    </row>
    <row r="4" spans="1:6" ht="39">
      <c r="A4" s="272"/>
      <c r="B4" s="326"/>
      <c r="C4" s="288"/>
      <c r="D4" s="327" t="s">
        <v>235</v>
      </c>
      <c r="E4" s="327" t="s">
        <v>236</v>
      </c>
      <c r="F4" s="327" t="s">
        <v>237</v>
      </c>
    </row>
    <row r="5" spans="1:6" ht="12.75">
      <c r="A5" s="78"/>
      <c r="B5" s="79"/>
      <c r="C5" s="276" t="s">
        <v>99</v>
      </c>
      <c r="D5" s="314" t="s">
        <v>100</v>
      </c>
      <c r="E5" s="314" t="s">
        <v>101</v>
      </c>
      <c r="F5" s="314" t="s">
        <v>102</v>
      </c>
    </row>
    <row r="6" spans="1:6" ht="27.75" customHeight="1">
      <c r="A6" s="78" t="s">
        <v>238</v>
      </c>
      <c r="B6" s="79"/>
      <c r="C6" s="25"/>
      <c r="D6" s="25"/>
      <c r="E6" s="25"/>
      <c r="F6" s="25"/>
    </row>
    <row r="7" spans="1:6" ht="27.75" customHeight="1">
      <c r="A7" s="78"/>
      <c r="B7" s="79" t="s">
        <v>239</v>
      </c>
      <c r="C7" s="276">
        <v>801</v>
      </c>
      <c r="D7" s="13">
        <v>0</v>
      </c>
      <c r="E7" s="49"/>
      <c r="F7" s="50"/>
    </row>
    <row r="8" spans="1:6" ht="27.75" customHeight="1">
      <c r="A8" s="78"/>
      <c r="B8" s="79" t="s">
        <v>240</v>
      </c>
      <c r="C8" s="276">
        <v>802</v>
      </c>
      <c r="D8" s="13">
        <v>0</v>
      </c>
      <c r="E8" s="49"/>
      <c r="F8" s="50"/>
    </row>
    <row r="9" spans="1:6" ht="27.75" customHeight="1">
      <c r="A9" s="78"/>
      <c r="B9" s="79" t="s">
        <v>241</v>
      </c>
      <c r="C9" s="276">
        <v>803</v>
      </c>
      <c r="D9" s="13">
        <v>0</v>
      </c>
      <c r="E9" s="49"/>
      <c r="F9" s="50"/>
    </row>
    <row r="10" spans="1:6" ht="27.75" customHeight="1">
      <c r="A10" s="78"/>
      <c r="B10" s="79" t="s">
        <v>242</v>
      </c>
      <c r="C10" s="276">
        <v>804</v>
      </c>
      <c r="D10" s="13">
        <v>0</v>
      </c>
      <c r="E10" s="49"/>
      <c r="F10" s="50"/>
    </row>
    <row r="11" spans="1:6" ht="27.75" customHeight="1">
      <c r="A11" s="78"/>
      <c r="B11" s="24" t="s">
        <v>243</v>
      </c>
      <c r="C11" s="276">
        <v>805</v>
      </c>
      <c r="D11" s="13">
        <v>0</v>
      </c>
      <c r="E11" s="49"/>
      <c r="F11" s="50"/>
    </row>
    <row r="12" spans="1:6" ht="27.75" customHeight="1">
      <c r="A12" s="78" t="s">
        <v>244</v>
      </c>
      <c r="B12" s="78"/>
      <c r="C12" s="276">
        <v>806</v>
      </c>
      <c r="D12" s="13">
        <v>0</v>
      </c>
      <c r="E12" s="49"/>
      <c r="F12" s="50"/>
    </row>
    <row r="13" spans="1:6" ht="27.75" customHeight="1">
      <c r="A13" s="78" t="s">
        <v>245</v>
      </c>
      <c r="B13" s="78"/>
      <c r="C13" s="276">
        <v>807</v>
      </c>
      <c r="D13" s="13">
        <v>0</v>
      </c>
      <c r="E13" s="49"/>
      <c r="F13" s="50"/>
    </row>
    <row r="14" spans="1:6" ht="27.75" customHeight="1">
      <c r="A14" s="78" t="s">
        <v>246</v>
      </c>
      <c r="B14" s="78"/>
      <c r="C14" s="276">
        <v>808</v>
      </c>
      <c r="D14" s="13">
        <v>0</v>
      </c>
      <c r="E14" s="13">
        <v>0</v>
      </c>
      <c r="F14" s="9"/>
    </row>
    <row r="15" spans="1:6" ht="27.75" customHeight="1">
      <c r="A15" s="78" t="s">
        <v>247</v>
      </c>
      <c r="B15" s="78"/>
      <c r="C15" s="276">
        <v>809</v>
      </c>
      <c r="D15" s="13">
        <v>0</v>
      </c>
      <c r="E15" s="13">
        <v>0</v>
      </c>
      <c r="F15" s="9"/>
    </row>
    <row r="16" spans="1:6" ht="27.75" customHeight="1">
      <c r="A16" s="78" t="s">
        <v>248</v>
      </c>
      <c r="B16" s="78"/>
      <c r="C16" s="276">
        <v>810</v>
      </c>
      <c r="D16" s="13">
        <v>0</v>
      </c>
      <c r="E16" s="13">
        <v>0</v>
      </c>
      <c r="F16" s="9"/>
    </row>
    <row r="17" spans="1:6" ht="27.75" customHeight="1">
      <c r="A17" s="78" t="s">
        <v>392</v>
      </c>
      <c r="B17" s="78"/>
      <c r="C17" s="276">
        <v>811</v>
      </c>
      <c r="D17" s="13">
        <v>0</v>
      </c>
      <c r="E17" s="13">
        <v>0</v>
      </c>
      <c r="F17" s="9"/>
    </row>
    <row r="18" spans="1:6" ht="27.75" customHeight="1">
      <c r="A18" s="78" t="s">
        <v>249</v>
      </c>
      <c r="B18" s="78"/>
      <c r="C18" s="276">
        <v>812</v>
      </c>
      <c r="D18" s="13">
        <v>0</v>
      </c>
      <c r="E18" s="13">
        <v>0</v>
      </c>
      <c r="F18" s="9"/>
    </row>
    <row r="19" spans="1:6" ht="27.75" customHeight="1">
      <c r="A19" s="78" t="s">
        <v>250</v>
      </c>
      <c r="B19" s="78"/>
      <c r="C19" s="276">
        <v>813</v>
      </c>
      <c r="D19" s="13">
        <v>0</v>
      </c>
      <c r="E19" s="13">
        <v>0</v>
      </c>
      <c r="F19" s="9"/>
    </row>
    <row r="20" spans="1:6" ht="27.75" customHeight="1">
      <c r="A20" s="78" t="s">
        <v>251</v>
      </c>
      <c r="B20" s="78"/>
      <c r="C20" s="276">
        <v>814</v>
      </c>
      <c r="D20" s="13">
        <v>0</v>
      </c>
      <c r="E20" s="13">
        <v>0</v>
      </c>
      <c r="F20" s="9"/>
    </row>
    <row r="21" spans="1:6" ht="27.75" customHeight="1">
      <c r="A21" s="78" t="s">
        <v>252</v>
      </c>
      <c r="B21" s="78"/>
      <c r="C21" s="276">
        <v>815</v>
      </c>
      <c r="D21" s="13">
        <v>0</v>
      </c>
      <c r="E21" s="13">
        <v>0</v>
      </c>
      <c r="F21" s="9"/>
    </row>
    <row r="22" spans="1:6" ht="27.75" customHeight="1">
      <c r="A22" s="78" t="s">
        <v>393</v>
      </c>
      <c r="B22" s="78"/>
      <c r="C22" s="276">
        <v>816</v>
      </c>
      <c r="D22" s="13">
        <v>0</v>
      </c>
      <c r="E22" s="13">
        <v>0</v>
      </c>
      <c r="F22" s="9"/>
    </row>
    <row r="23" spans="1:6" ht="27.75" customHeight="1">
      <c r="A23" s="78" t="s">
        <v>394</v>
      </c>
      <c r="B23" s="78"/>
      <c r="C23" s="276">
        <v>817</v>
      </c>
      <c r="D23" s="13">
        <v>0</v>
      </c>
      <c r="E23" s="49"/>
      <c r="F23" s="50"/>
    </row>
    <row r="24" spans="1:6" ht="27.75" customHeight="1">
      <c r="A24" s="51" t="s">
        <v>253</v>
      </c>
      <c r="B24" s="328"/>
      <c r="C24" s="276">
        <v>818</v>
      </c>
      <c r="D24" s="13">
        <v>0</v>
      </c>
      <c r="E24" s="49"/>
      <c r="F24" s="50"/>
    </row>
    <row r="25" spans="1:6" ht="27.75" customHeight="1">
      <c r="A25" s="51" t="s">
        <v>395</v>
      </c>
      <c r="B25" s="329"/>
      <c r="C25" s="276">
        <v>819</v>
      </c>
      <c r="D25" s="13">
        <v>0</v>
      </c>
      <c r="E25" s="53">
        <v>0</v>
      </c>
      <c r="F25" s="12"/>
    </row>
    <row r="26" spans="1:6" ht="27.75" customHeight="1">
      <c r="A26" s="51" t="s">
        <v>396</v>
      </c>
      <c r="B26" s="329"/>
      <c r="C26" s="276">
        <v>820</v>
      </c>
      <c r="D26" s="13">
        <v>0</v>
      </c>
      <c r="E26" s="53">
        <v>0</v>
      </c>
      <c r="F26" s="12"/>
    </row>
    <row r="27" spans="1:6" ht="27.75" customHeight="1">
      <c r="A27" s="23" t="s">
        <v>69</v>
      </c>
      <c r="B27" s="52"/>
      <c r="C27" s="276">
        <v>821</v>
      </c>
      <c r="D27" s="13">
        <v>0</v>
      </c>
      <c r="E27" s="53">
        <v>0</v>
      </c>
      <c r="F27" s="12"/>
    </row>
    <row r="28" spans="1:6" ht="27.75" customHeight="1">
      <c r="A28" s="274" t="s">
        <v>254</v>
      </c>
      <c r="B28" s="78"/>
      <c r="C28" s="276">
        <v>822</v>
      </c>
      <c r="D28" s="280">
        <f>SUM(D7:D27)</f>
        <v>0</v>
      </c>
      <c r="E28" s="280">
        <f>SUM(E7:E27)</f>
        <v>0</v>
      </c>
      <c r="F28" s="25"/>
    </row>
    <row r="30" spans="1:6" ht="12.75">
      <c r="A30" s="296"/>
      <c r="B30" s="296"/>
      <c r="C30" s="296"/>
      <c r="D30" s="296"/>
      <c r="E30" s="296"/>
      <c r="F30" s="296"/>
    </row>
  </sheetData>
  <sheetProtection password="D75D" sheet="1"/>
  <printOptions/>
  <pageMargins left="0.25" right="0.25" top="0.75" bottom="0.75" header="0.5" footer="0.5"/>
  <pageSetup fitToHeight="1" fitToWidth="1" horizontalDpi="300" verticalDpi="300" orientation="portrait" scale="91" r:id="rId1"/>
  <headerFooter alignWithMargins="0">
    <oddHeader>&amp;LEXCEL VERSION&amp;RMS-2004</oddHeader>
    <oddFooter>&amp;CPage 12 of 16</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O53"/>
  <sheetViews>
    <sheetView showGridLines="0" zoomScalePageLayoutView="0" workbookViewId="0" topLeftCell="A1">
      <selection activeCell="A1" sqref="A1"/>
    </sheetView>
  </sheetViews>
  <sheetFormatPr defaultColWidth="9.140625" defaultRowHeight="12.75"/>
  <cols>
    <col min="1" max="1" width="7.140625" style="88" customWidth="1"/>
    <col min="2" max="2" width="5.7109375" style="88" customWidth="1"/>
    <col min="3" max="3" width="25.28125" style="88" customWidth="1"/>
    <col min="4" max="4" width="3.7109375" style="88" customWidth="1"/>
    <col min="5" max="5" width="5.7109375" style="88" customWidth="1"/>
    <col min="6" max="6" width="3.7109375" style="88" customWidth="1"/>
    <col min="7" max="7" width="10.57421875" style="88" customWidth="1"/>
    <col min="8" max="8" width="5.7109375" style="88" customWidth="1"/>
    <col min="9" max="9" width="14.00390625" style="88" customWidth="1"/>
    <col min="10" max="10" width="3.7109375" style="88" customWidth="1"/>
    <col min="11" max="11" width="5.7109375" style="88" customWidth="1"/>
    <col min="12" max="12" width="3.7109375" style="88" customWidth="1"/>
    <col min="13" max="13" width="5.7109375" style="88" customWidth="1"/>
    <col min="14" max="14" width="3.7109375" style="88" customWidth="1"/>
    <col min="15" max="15" width="11.00390625" style="88" customWidth="1"/>
    <col min="16" max="16384" width="9.140625" style="88" customWidth="1"/>
  </cols>
  <sheetData>
    <row r="1" spans="1:15" ht="12.75">
      <c r="A1" s="269"/>
      <c r="B1" s="270"/>
      <c r="C1" s="270"/>
      <c r="D1" s="270"/>
      <c r="E1" s="270"/>
      <c r="F1" s="270"/>
      <c r="G1" s="270"/>
      <c r="H1" s="270"/>
      <c r="I1" s="270"/>
      <c r="J1" s="270"/>
      <c r="K1" s="379" t="s">
        <v>573</v>
      </c>
      <c r="L1" s="379"/>
      <c r="M1" s="380"/>
      <c r="N1" s="380"/>
      <c r="O1" s="377">
        <f>'cover pg entry'!C2</f>
        <v>0</v>
      </c>
    </row>
    <row r="2" spans="1:15" ht="12.75">
      <c r="A2" s="272"/>
      <c r="B2" s="326"/>
      <c r="K2" s="381" t="s">
        <v>574</v>
      </c>
      <c r="L2" s="381"/>
      <c r="M2" s="382"/>
      <c r="N2" s="382"/>
      <c r="O2" s="378">
        <f>'cover pg entry'!C3</f>
        <v>0</v>
      </c>
    </row>
    <row r="3" spans="1:15" ht="13.5" customHeight="1">
      <c r="A3" s="274" t="s">
        <v>397</v>
      </c>
      <c r="B3" s="275"/>
      <c r="C3" s="79"/>
      <c r="D3" s="79"/>
      <c r="E3" s="79"/>
      <c r="F3" s="79"/>
      <c r="G3" s="79"/>
      <c r="H3" s="79"/>
      <c r="I3" s="79"/>
      <c r="J3" s="79"/>
      <c r="K3" s="79"/>
      <c r="L3" s="79"/>
      <c r="M3" s="79"/>
      <c r="N3" s="79"/>
      <c r="O3" s="80"/>
    </row>
    <row r="4" spans="1:15" ht="12.75">
      <c r="A4" s="288">
        <v>851</v>
      </c>
      <c r="B4" s="88" t="s">
        <v>255</v>
      </c>
      <c r="O4" s="307"/>
    </row>
    <row r="5" spans="1:15" ht="12.75">
      <c r="A5" s="288"/>
      <c r="B5" s="88" t="s">
        <v>398</v>
      </c>
      <c r="O5" s="307"/>
    </row>
    <row r="6" spans="1:15" ht="12.75">
      <c r="A6" s="288"/>
      <c r="B6" s="88" t="s">
        <v>399</v>
      </c>
      <c r="L6" s="18"/>
      <c r="M6" s="88" t="s">
        <v>256</v>
      </c>
      <c r="N6" s="18"/>
      <c r="O6" s="307" t="s">
        <v>257</v>
      </c>
    </row>
    <row r="7" spans="1:15" ht="12.75">
      <c r="A7" s="288"/>
      <c r="B7" s="326"/>
      <c r="C7" s="79"/>
      <c r="O7" s="307"/>
    </row>
    <row r="8" spans="1:15" ht="12.75">
      <c r="A8" s="285"/>
      <c r="B8" s="270" t="s">
        <v>400</v>
      </c>
      <c r="D8" s="270"/>
      <c r="E8" s="270"/>
      <c r="F8" s="270"/>
      <c r="G8" s="270"/>
      <c r="H8" s="270"/>
      <c r="I8" s="270"/>
      <c r="J8" s="270"/>
      <c r="K8" s="270"/>
      <c r="L8" s="270"/>
      <c r="M8" s="270"/>
      <c r="N8" s="270"/>
      <c r="O8" s="286"/>
    </row>
    <row r="9" spans="1:15" ht="12.75">
      <c r="A9" s="288"/>
      <c r="B9" s="88" t="s">
        <v>258</v>
      </c>
      <c r="O9" s="307"/>
    </row>
    <row r="10" spans="1:15" ht="12.75">
      <c r="A10" s="288"/>
      <c r="B10" s="88" t="s">
        <v>259</v>
      </c>
      <c r="O10" s="307"/>
    </row>
    <row r="11" spans="1:15" ht="26.25">
      <c r="A11" s="269"/>
      <c r="B11" s="330" t="s">
        <v>260</v>
      </c>
      <c r="C11" s="331"/>
      <c r="D11" s="330" t="s">
        <v>261</v>
      </c>
      <c r="E11" s="332"/>
      <c r="F11" s="332"/>
      <c r="G11" s="332"/>
      <c r="H11" s="331"/>
      <c r="I11" s="333" t="s">
        <v>411</v>
      </c>
      <c r="J11" s="334"/>
      <c r="K11" s="334"/>
      <c r="L11" s="334"/>
      <c r="M11" s="334"/>
      <c r="N11" s="334"/>
      <c r="O11" s="335"/>
    </row>
    <row r="12" spans="1:15" ht="12.75" customHeight="1">
      <c r="A12" s="78"/>
      <c r="B12" s="336"/>
      <c r="C12" s="337"/>
      <c r="D12" s="336"/>
      <c r="E12" s="338"/>
      <c r="F12" s="338"/>
      <c r="G12" s="338"/>
      <c r="H12" s="337"/>
      <c r="I12" s="339"/>
      <c r="J12" s="340"/>
      <c r="K12" s="340"/>
      <c r="L12" s="340"/>
      <c r="M12" s="340"/>
      <c r="N12" s="340"/>
      <c r="O12" s="341"/>
    </row>
    <row r="13" spans="1:15" ht="27.75" customHeight="1">
      <c r="A13" s="342">
        <v>855</v>
      </c>
      <c r="B13" s="353"/>
      <c r="C13" s="494"/>
      <c r="D13" s="356"/>
      <c r="E13" s="354"/>
      <c r="F13" s="354"/>
      <c r="G13" s="354"/>
      <c r="H13" s="494"/>
      <c r="I13" s="354"/>
      <c r="J13" s="354"/>
      <c r="K13" s="489"/>
      <c r="L13" s="489"/>
      <c r="M13" s="489"/>
      <c r="N13" s="489"/>
      <c r="O13" s="490"/>
    </row>
    <row r="14" spans="1:15" ht="27.75" customHeight="1">
      <c r="A14" s="342">
        <v>856</v>
      </c>
      <c r="B14" s="353"/>
      <c r="C14" s="494"/>
      <c r="D14" s="353"/>
      <c r="E14" s="354"/>
      <c r="F14" s="354"/>
      <c r="G14" s="354"/>
      <c r="H14" s="494"/>
      <c r="I14" s="354"/>
      <c r="J14" s="354"/>
      <c r="K14" s="489"/>
      <c r="L14" s="489"/>
      <c r="M14" s="489"/>
      <c r="N14" s="489"/>
      <c r="O14" s="490"/>
    </row>
    <row r="15" spans="1:15" ht="27.75" customHeight="1">
      <c r="A15" s="342">
        <v>857</v>
      </c>
      <c r="B15" s="353"/>
      <c r="C15" s="494"/>
      <c r="D15" s="353"/>
      <c r="E15" s="354"/>
      <c r="F15" s="354"/>
      <c r="G15" s="354"/>
      <c r="H15" s="494"/>
      <c r="I15" s="354"/>
      <c r="J15" s="354"/>
      <c r="K15" s="489"/>
      <c r="L15" s="489"/>
      <c r="M15" s="489"/>
      <c r="N15" s="489"/>
      <c r="O15" s="490"/>
    </row>
    <row r="16" spans="1:15" ht="27.75" customHeight="1">
      <c r="A16" s="342">
        <v>858</v>
      </c>
      <c r="B16" s="353"/>
      <c r="C16" s="494"/>
      <c r="D16" s="353"/>
      <c r="E16" s="354"/>
      <c r="F16" s="354"/>
      <c r="G16" s="354"/>
      <c r="H16" s="494"/>
      <c r="I16" s="354"/>
      <c r="J16" s="354"/>
      <c r="K16" s="489"/>
      <c r="L16" s="489"/>
      <c r="M16" s="489"/>
      <c r="N16" s="489"/>
      <c r="O16" s="490"/>
    </row>
    <row r="17" spans="1:15" ht="27.75" customHeight="1">
      <c r="A17" s="342">
        <v>859</v>
      </c>
      <c r="B17" s="353"/>
      <c r="C17" s="494"/>
      <c r="D17" s="353"/>
      <c r="E17" s="354"/>
      <c r="F17" s="354"/>
      <c r="G17" s="354"/>
      <c r="H17" s="494"/>
      <c r="I17" s="354"/>
      <c r="J17" s="354"/>
      <c r="K17" s="489"/>
      <c r="L17" s="489"/>
      <c r="M17" s="489"/>
      <c r="N17" s="489"/>
      <c r="O17" s="490"/>
    </row>
    <row r="18" spans="1:15" ht="27.75" customHeight="1">
      <c r="A18" s="342">
        <v>860</v>
      </c>
      <c r="B18" s="353"/>
      <c r="C18" s="494"/>
      <c r="D18" s="353"/>
      <c r="E18" s="354"/>
      <c r="F18" s="354"/>
      <c r="G18" s="354"/>
      <c r="H18" s="494"/>
      <c r="I18" s="354"/>
      <c r="J18" s="354"/>
      <c r="K18" s="489"/>
      <c r="L18" s="489"/>
      <c r="M18" s="489"/>
      <c r="N18" s="489"/>
      <c r="O18" s="490"/>
    </row>
    <row r="19" spans="1:15" ht="27.75" customHeight="1">
      <c r="A19" s="342">
        <v>861</v>
      </c>
      <c r="B19" s="353"/>
      <c r="C19" s="494"/>
      <c r="D19" s="353"/>
      <c r="E19" s="354"/>
      <c r="F19" s="354"/>
      <c r="G19" s="354"/>
      <c r="H19" s="494"/>
      <c r="I19" s="354"/>
      <c r="J19" s="354"/>
      <c r="K19" s="489"/>
      <c r="L19" s="489"/>
      <c r="M19" s="489"/>
      <c r="N19" s="489"/>
      <c r="O19" s="490"/>
    </row>
    <row r="20" spans="1:15" ht="27.75" customHeight="1">
      <c r="A20" s="342">
        <v>862</v>
      </c>
      <c r="B20" s="353"/>
      <c r="C20" s="494"/>
      <c r="D20" s="353"/>
      <c r="E20" s="354"/>
      <c r="F20" s="354"/>
      <c r="G20" s="354"/>
      <c r="H20" s="494"/>
      <c r="I20" s="354"/>
      <c r="J20" s="354"/>
      <c r="K20" s="489"/>
      <c r="L20" s="489"/>
      <c r="M20" s="489"/>
      <c r="N20" s="489"/>
      <c r="O20" s="490"/>
    </row>
    <row r="21" spans="1:15" ht="27.75" customHeight="1">
      <c r="A21" s="342">
        <v>863</v>
      </c>
      <c r="B21" s="353"/>
      <c r="C21" s="494"/>
      <c r="D21" s="353"/>
      <c r="E21" s="354"/>
      <c r="F21" s="354"/>
      <c r="G21" s="354"/>
      <c r="H21" s="494"/>
      <c r="I21" s="354"/>
      <c r="J21" s="354"/>
      <c r="K21" s="489"/>
      <c r="L21" s="489"/>
      <c r="M21" s="489"/>
      <c r="N21" s="489"/>
      <c r="O21" s="490"/>
    </row>
    <row r="22" spans="1:15" ht="27.75" customHeight="1">
      <c r="A22" s="342">
        <v>864</v>
      </c>
      <c r="B22" s="353"/>
      <c r="C22" s="494"/>
      <c r="D22" s="353"/>
      <c r="E22" s="354"/>
      <c r="F22" s="354"/>
      <c r="G22" s="354"/>
      <c r="H22" s="494"/>
      <c r="I22" s="354"/>
      <c r="J22" s="354"/>
      <c r="K22" s="489"/>
      <c r="L22" s="489"/>
      <c r="M22" s="489"/>
      <c r="N22" s="489"/>
      <c r="O22" s="490"/>
    </row>
    <row r="23" spans="1:15" ht="27.75" customHeight="1">
      <c r="A23" s="342">
        <v>865</v>
      </c>
      <c r="B23" s="353"/>
      <c r="C23" s="494"/>
      <c r="D23" s="353"/>
      <c r="E23" s="354"/>
      <c r="F23" s="354"/>
      <c r="G23" s="354"/>
      <c r="H23" s="494"/>
      <c r="I23" s="354"/>
      <c r="J23" s="354"/>
      <c r="K23" s="489"/>
      <c r="L23" s="489"/>
      <c r="M23" s="489"/>
      <c r="N23" s="489"/>
      <c r="O23" s="490"/>
    </row>
    <row r="24" spans="1:15" ht="24.75" customHeight="1">
      <c r="A24" s="272"/>
      <c r="B24" s="326"/>
      <c r="O24" s="307"/>
    </row>
    <row r="25" spans="1:15" ht="12.75" customHeight="1">
      <c r="A25" s="272"/>
      <c r="B25" s="88" t="s">
        <v>262</v>
      </c>
      <c r="L25" s="18"/>
      <c r="M25" s="88" t="s">
        <v>256</v>
      </c>
      <c r="N25" s="18"/>
      <c r="O25" s="307" t="s">
        <v>257</v>
      </c>
    </row>
    <row r="26" spans="1:15" ht="15" customHeight="1">
      <c r="A26" s="272"/>
      <c r="O26" s="307"/>
    </row>
    <row r="27" spans="1:15" ht="12.75">
      <c r="A27" s="272"/>
      <c r="B27" s="326"/>
      <c r="O27" s="307"/>
    </row>
    <row r="28" spans="1:15" ht="12.75">
      <c r="A28" s="78"/>
      <c r="B28" s="79"/>
      <c r="C28" s="79"/>
      <c r="D28" s="79"/>
      <c r="E28" s="79"/>
      <c r="F28" s="79"/>
      <c r="G28" s="79"/>
      <c r="H28" s="79"/>
      <c r="I28" s="79"/>
      <c r="J28" s="79"/>
      <c r="K28" s="79"/>
      <c r="L28" s="79"/>
      <c r="M28" s="79"/>
      <c r="N28" s="79"/>
      <c r="O28" s="80"/>
    </row>
    <row r="29" spans="1:15" s="77" customFormat="1" ht="27.75" customHeight="1">
      <c r="A29" s="74" t="s">
        <v>408</v>
      </c>
      <c r="B29" s="75"/>
      <c r="C29" s="75"/>
      <c r="D29" s="75"/>
      <c r="E29" s="75"/>
      <c r="F29" s="75"/>
      <c r="G29" s="75"/>
      <c r="H29" s="75"/>
      <c r="I29" s="75"/>
      <c r="J29" s="75"/>
      <c r="K29" s="75"/>
      <c r="L29" s="75"/>
      <c r="M29" s="75"/>
      <c r="N29" s="75"/>
      <c r="O29" s="76"/>
    </row>
    <row r="30" spans="1:15" ht="25.5" customHeight="1">
      <c r="A30" s="461" t="s">
        <v>401</v>
      </c>
      <c r="B30" s="462"/>
      <c r="C30" s="462"/>
      <c r="D30" s="462"/>
      <c r="E30" s="462"/>
      <c r="F30" s="462"/>
      <c r="G30" s="462"/>
      <c r="H30" s="462"/>
      <c r="I30" s="462"/>
      <c r="J30" s="462"/>
      <c r="K30" s="462"/>
      <c r="L30" s="462"/>
      <c r="M30" s="462"/>
      <c r="N30" s="344"/>
      <c r="O30" s="345"/>
    </row>
    <row r="31" spans="1:15" ht="25.5" customHeight="1">
      <c r="A31" s="346"/>
      <c r="B31" s="54"/>
      <c r="C31" s="347" t="s">
        <v>409</v>
      </c>
      <c r="D31" s="347"/>
      <c r="E31" s="347"/>
      <c r="F31" s="347"/>
      <c r="G31" s="347"/>
      <c r="H31" s="347"/>
      <c r="I31" s="348" t="s">
        <v>410</v>
      </c>
      <c r="J31" s="349"/>
      <c r="K31" s="349"/>
      <c r="L31" s="349"/>
      <c r="M31" s="349"/>
      <c r="N31" s="349"/>
      <c r="O31" s="350"/>
    </row>
    <row r="32" spans="1:15" s="326" customFormat="1" ht="12.75" customHeight="1">
      <c r="A32" s="346"/>
      <c r="B32" s="54"/>
      <c r="C32" s="54"/>
      <c r="D32" s="54"/>
      <c r="E32" s="54"/>
      <c r="F32" s="54"/>
      <c r="G32" s="54"/>
      <c r="H32" s="54"/>
      <c r="I32" s="59"/>
      <c r="J32" s="54"/>
      <c r="K32" s="60"/>
      <c r="L32" s="60"/>
      <c r="M32" s="60"/>
      <c r="N32" s="60"/>
      <c r="O32" s="61"/>
    </row>
    <row r="33" spans="1:15" s="351" customFormat="1" ht="13.5" customHeight="1">
      <c r="A33" s="71">
        <v>866</v>
      </c>
      <c r="B33" s="55"/>
      <c r="C33" s="56" t="s">
        <v>402</v>
      </c>
      <c r="D33" s="355"/>
      <c r="E33" s="56" t="s">
        <v>403</v>
      </c>
      <c r="F33" s="355"/>
      <c r="G33" s="56" t="s">
        <v>404</v>
      </c>
      <c r="H33" s="56"/>
      <c r="I33" s="62"/>
      <c r="J33" s="355"/>
      <c r="K33" s="56" t="s">
        <v>403</v>
      </c>
      <c r="L33" s="355"/>
      <c r="M33" s="56" t="s">
        <v>404</v>
      </c>
      <c r="N33" s="56"/>
      <c r="O33" s="63"/>
    </row>
    <row r="34" spans="1:15" s="351" customFormat="1" ht="13.5" customHeight="1">
      <c r="A34" s="72"/>
      <c r="B34" s="57"/>
      <c r="C34" s="58"/>
      <c r="D34" s="58"/>
      <c r="E34" s="58"/>
      <c r="F34" s="58"/>
      <c r="G34" s="58"/>
      <c r="H34" s="58"/>
      <c r="I34" s="64"/>
      <c r="J34" s="58"/>
      <c r="K34" s="58"/>
      <c r="L34" s="58"/>
      <c r="M34" s="58"/>
      <c r="N34" s="58"/>
      <c r="O34" s="65"/>
    </row>
    <row r="35" spans="1:15" s="351" customFormat="1" ht="13.5" customHeight="1">
      <c r="A35" s="66"/>
      <c r="B35" s="67"/>
      <c r="C35" s="68"/>
      <c r="D35" s="68"/>
      <c r="E35" s="68"/>
      <c r="F35" s="68"/>
      <c r="G35" s="68"/>
      <c r="H35" s="68"/>
      <c r="I35" s="69"/>
      <c r="J35" s="68"/>
      <c r="K35" s="68"/>
      <c r="L35" s="68"/>
      <c r="M35" s="68"/>
      <c r="N35" s="68"/>
      <c r="O35" s="70"/>
    </row>
    <row r="36" spans="1:15" s="351" customFormat="1" ht="13.5" customHeight="1">
      <c r="A36" s="71">
        <v>867</v>
      </c>
      <c r="B36" s="55"/>
      <c r="C36" s="56" t="s">
        <v>405</v>
      </c>
      <c r="D36" s="355"/>
      <c r="E36" s="56" t="s">
        <v>403</v>
      </c>
      <c r="F36" s="355"/>
      <c r="G36" s="56" t="s">
        <v>404</v>
      </c>
      <c r="H36" s="56"/>
      <c r="I36" s="62"/>
      <c r="J36" s="355"/>
      <c r="K36" s="56" t="s">
        <v>403</v>
      </c>
      <c r="L36" s="355"/>
      <c r="M36" s="56" t="s">
        <v>404</v>
      </c>
      <c r="N36" s="56"/>
      <c r="O36" s="63"/>
    </row>
    <row r="37" spans="1:15" s="351" customFormat="1" ht="13.5" customHeight="1">
      <c r="A37" s="72"/>
      <c r="B37" s="57"/>
      <c r="C37" s="58"/>
      <c r="D37" s="58"/>
      <c r="E37" s="58"/>
      <c r="F37" s="58"/>
      <c r="G37" s="58"/>
      <c r="H37" s="58"/>
      <c r="I37" s="64"/>
      <c r="J37" s="58"/>
      <c r="K37" s="58"/>
      <c r="L37" s="58"/>
      <c r="M37" s="58"/>
      <c r="N37" s="58"/>
      <c r="O37" s="65"/>
    </row>
    <row r="38" spans="1:15" s="351" customFormat="1" ht="13.5" customHeight="1">
      <c r="A38" s="346"/>
      <c r="B38" s="55"/>
      <c r="C38" s="56"/>
      <c r="D38" s="56"/>
      <c r="E38" s="56"/>
      <c r="F38" s="56"/>
      <c r="G38" s="56"/>
      <c r="H38" s="56"/>
      <c r="I38" s="69"/>
      <c r="J38" s="68"/>
      <c r="K38" s="68"/>
      <c r="L38" s="68"/>
      <c r="M38" s="68"/>
      <c r="N38" s="68"/>
      <c r="O38" s="63"/>
    </row>
    <row r="39" spans="1:15" s="351" customFormat="1" ht="13.5" customHeight="1">
      <c r="A39" s="71">
        <v>868</v>
      </c>
      <c r="B39" s="55"/>
      <c r="C39" s="56" t="s">
        <v>406</v>
      </c>
      <c r="D39" s="355"/>
      <c r="E39" s="56" t="s">
        <v>403</v>
      </c>
      <c r="F39" s="355"/>
      <c r="G39" s="56" t="s">
        <v>404</v>
      </c>
      <c r="H39" s="56"/>
      <c r="I39" s="62"/>
      <c r="J39" s="355"/>
      <c r="K39" s="56" t="s">
        <v>403</v>
      </c>
      <c r="L39" s="355"/>
      <c r="M39" s="56" t="s">
        <v>404</v>
      </c>
      <c r="N39" s="56"/>
      <c r="O39" s="63"/>
    </row>
    <row r="40" spans="1:15" s="351" customFormat="1" ht="13.5" customHeight="1">
      <c r="A40" s="72"/>
      <c r="B40" s="55"/>
      <c r="C40" s="56"/>
      <c r="D40" s="56"/>
      <c r="E40" s="56"/>
      <c r="F40" s="56"/>
      <c r="G40" s="56"/>
      <c r="H40" s="56"/>
      <c r="I40" s="64"/>
      <c r="J40" s="58"/>
      <c r="K40" s="58"/>
      <c r="L40" s="58"/>
      <c r="M40" s="58"/>
      <c r="N40" s="58"/>
      <c r="O40" s="63"/>
    </row>
    <row r="41" spans="1:15" s="351" customFormat="1" ht="13.5" customHeight="1">
      <c r="A41" s="66"/>
      <c r="B41" s="67"/>
      <c r="C41" s="68"/>
      <c r="D41" s="68"/>
      <c r="E41" s="68"/>
      <c r="F41" s="68"/>
      <c r="G41" s="68"/>
      <c r="H41" s="68"/>
      <c r="I41" s="69"/>
      <c r="J41" s="68"/>
      <c r="K41" s="68"/>
      <c r="L41" s="68"/>
      <c r="M41" s="68"/>
      <c r="N41" s="68"/>
      <c r="O41" s="70"/>
    </row>
    <row r="42" spans="1:15" s="351" customFormat="1" ht="13.5" customHeight="1">
      <c r="A42" s="71">
        <v>869</v>
      </c>
      <c r="B42" s="55"/>
      <c r="C42" s="56" t="s">
        <v>407</v>
      </c>
      <c r="D42" s="355"/>
      <c r="E42" s="56" t="s">
        <v>403</v>
      </c>
      <c r="F42" s="355"/>
      <c r="G42" s="56" t="s">
        <v>404</v>
      </c>
      <c r="H42" s="56"/>
      <c r="I42" s="62"/>
      <c r="J42" s="355"/>
      <c r="K42" s="56" t="s">
        <v>403</v>
      </c>
      <c r="L42" s="355"/>
      <c r="M42" s="56" t="s">
        <v>404</v>
      </c>
      <c r="N42" s="56"/>
      <c r="O42" s="63"/>
    </row>
    <row r="43" spans="1:15" s="351" customFormat="1" ht="13.5" customHeight="1">
      <c r="A43" s="72"/>
      <c r="B43" s="57"/>
      <c r="C43" s="58"/>
      <c r="D43" s="58"/>
      <c r="E43" s="58"/>
      <c r="F43" s="58"/>
      <c r="G43" s="58"/>
      <c r="H43" s="58"/>
      <c r="I43" s="64"/>
      <c r="J43" s="58"/>
      <c r="K43" s="58"/>
      <c r="L43" s="58"/>
      <c r="M43" s="58"/>
      <c r="N43" s="58"/>
      <c r="O43" s="65"/>
    </row>
    <row r="44" spans="1:15" s="351" customFormat="1" ht="13.5" customHeight="1">
      <c r="A44" s="346"/>
      <c r="B44" s="55"/>
      <c r="C44" s="56"/>
      <c r="D44" s="56"/>
      <c r="E44" s="56"/>
      <c r="F44" s="56"/>
      <c r="G44" s="56"/>
      <c r="H44" s="56"/>
      <c r="I44" s="69"/>
      <c r="J44" s="68"/>
      <c r="K44" s="68"/>
      <c r="L44" s="68"/>
      <c r="M44" s="68"/>
      <c r="N44" s="68"/>
      <c r="O44" s="63"/>
    </row>
    <row r="45" spans="1:15" s="351" customFormat="1" ht="13.5" customHeight="1">
      <c r="A45" s="71">
        <v>870</v>
      </c>
      <c r="B45" s="55"/>
      <c r="C45" s="56" t="s">
        <v>118</v>
      </c>
      <c r="D45" s="56"/>
      <c r="E45" s="56"/>
      <c r="F45" s="56"/>
      <c r="G45" s="56"/>
      <c r="H45" s="56"/>
      <c r="I45" s="62"/>
      <c r="J45" s="56"/>
      <c r="K45" s="56"/>
      <c r="L45" s="56"/>
      <c r="M45" s="56"/>
      <c r="N45" s="56"/>
      <c r="O45" s="63"/>
    </row>
    <row r="46" spans="1:15" s="351" customFormat="1" ht="13.5" customHeight="1">
      <c r="A46" s="71"/>
      <c r="B46" s="55"/>
      <c r="C46" s="491"/>
      <c r="D46" s="491"/>
      <c r="E46" s="491"/>
      <c r="F46" s="491"/>
      <c r="G46" s="491"/>
      <c r="H46" s="56"/>
      <c r="I46" s="62"/>
      <c r="J46" s="56"/>
      <c r="K46" s="56"/>
      <c r="L46" s="56"/>
      <c r="M46" s="56"/>
      <c r="N46" s="56"/>
      <c r="O46" s="63"/>
    </row>
    <row r="47" spans="1:15" s="351" customFormat="1" ht="13.5" customHeight="1">
      <c r="A47" s="71"/>
      <c r="B47" s="55"/>
      <c r="C47" s="492"/>
      <c r="D47" s="492"/>
      <c r="E47" s="492"/>
      <c r="F47" s="492"/>
      <c r="G47" s="492"/>
      <c r="H47" s="56"/>
      <c r="I47" s="62"/>
      <c r="J47" s="355"/>
      <c r="K47" s="56" t="s">
        <v>403</v>
      </c>
      <c r="L47" s="355"/>
      <c r="M47" s="56" t="s">
        <v>404</v>
      </c>
      <c r="N47" s="56"/>
      <c r="O47" s="63"/>
    </row>
    <row r="48" spans="1:15" s="351" customFormat="1" ht="13.5" customHeight="1">
      <c r="A48" s="71"/>
      <c r="B48" s="55"/>
      <c r="C48" s="493"/>
      <c r="D48" s="493"/>
      <c r="E48" s="493"/>
      <c r="F48" s="493"/>
      <c r="G48" s="493"/>
      <c r="H48" s="56"/>
      <c r="I48" s="62"/>
      <c r="J48" s="56"/>
      <c r="K48" s="56"/>
      <c r="L48" s="56"/>
      <c r="M48" s="56"/>
      <c r="N48" s="56"/>
      <c r="O48" s="63"/>
    </row>
    <row r="49" spans="1:15" s="351" customFormat="1" ht="13.5" customHeight="1">
      <c r="A49" s="71"/>
      <c r="B49" s="55"/>
      <c r="C49" s="492"/>
      <c r="D49" s="492"/>
      <c r="E49" s="492"/>
      <c r="F49" s="492"/>
      <c r="G49" s="492"/>
      <c r="H49" s="56"/>
      <c r="I49" s="62"/>
      <c r="J49" s="355"/>
      <c r="K49" s="56" t="s">
        <v>403</v>
      </c>
      <c r="L49" s="355"/>
      <c r="M49" s="56" t="s">
        <v>404</v>
      </c>
      <c r="N49" s="56"/>
      <c r="O49" s="63"/>
    </row>
    <row r="50" spans="1:15" s="351" customFormat="1" ht="13.5" customHeight="1">
      <c r="A50" s="71"/>
      <c r="B50" s="55"/>
      <c r="C50" s="493"/>
      <c r="D50" s="493"/>
      <c r="E50" s="493"/>
      <c r="F50" s="493"/>
      <c r="G50" s="493"/>
      <c r="H50" s="56"/>
      <c r="I50" s="62"/>
      <c r="J50" s="56"/>
      <c r="K50" s="56"/>
      <c r="L50" s="56"/>
      <c r="M50" s="56"/>
      <c r="N50" s="56"/>
      <c r="O50" s="63"/>
    </row>
    <row r="51" spans="1:15" s="351" customFormat="1" ht="13.5" customHeight="1">
      <c r="A51" s="71"/>
      <c r="B51" s="55"/>
      <c r="C51" s="492"/>
      <c r="D51" s="492"/>
      <c r="E51" s="492"/>
      <c r="F51" s="492"/>
      <c r="G51" s="492"/>
      <c r="H51" s="56"/>
      <c r="I51" s="62"/>
      <c r="J51" s="355"/>
      <c r="K51" s="56" t="s">
        <v>403</v>
      </c>
      <c r="L51" s="355"/>
      <c r="M51" s="56" t="s">
        <v>404</v>
      </c>
      <c r="N51" s="56"/>
      <c r="O51" s="63"/>
    </row>
    <row r="52" spans="1:15" s="351" customFormat="1" ht="13.5" customHeight="1">
      <c r="A52" s="72"/>
      <c r="B52" s="57"/>
      <c r="C52" s="58"/>
      <c r="D52" s="58"/>
      <c r="E52" s="58"/>
      <c r="F52" s="58"/>
      <c r="G52" s="58"/>
      <c r="H52" s="58"/>
      <c r="I52" s="64"/>
      <c r="J52" s="58"/>
      <c r="K52" s="58"/>
      <c r="L52" s="58"/>
      <c r="M52" s="58"/>
      <c r="N52" s="58"/>
      <c r="O52" s="65"/>
    </row>
    <row r="53" spans="1:15" ht="12.75">
      <c r="A53" s="352"/>
      <c r="B53" s="352"/>
      <c r="C53" s="352"/>
      <c r="D53" s="352"/>
      <c r="E53" s="352"/>
      <c r="F53" s="352"/>
      <c r="G53" s="352"/>
      <c r="H53" s="352"/>
      <c r="I53" s="352"/>
      <c r="J53" s="352"/>
      <c r="K53" s="352"/>
      <c r="L53" s="352"/>
      <c r="M53" s="352"/>
      <c r="N53" s="352"/>
      <c r="O53" s="352"/>
    </row>
  </sheetData>
  <sheetProtection password="D75D" sheet="1"/>
  <mergeCells count="4">
    <mergeCell ref="A30:M30"/>
    <mergeCell ref="C48:G49"/>
    <mergeCell ref="C46:G47"/>
    <mergeCell ref="C50:G51"/>
  </mergeCells>
  <printOptions horizontalCentered="1"/>
  <pageMargins left="0.25" right="0.25" top="1" bottom="1" header="0.5" footer="0.5"/>
  <pageSetup fitToHeight="1" fitToWidth="1" horizontalDpi="300" verticalDpi="300" orientation="portrait" scale="71" r:id="rId1"/>
  <headerFooter alignWithMargins="0">
    <oddHeader>&amp;LEXCEL VERSION&amp;RMS-2004</oddHeader>
    <oddFooter>&amp;CPage 13 of 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PCUuser</dc:creator>
  <cp:keywords/>
  <dc:description/>
  <cp:lastModifiedBy>Steven Hime [KDADS]</cp:lastModifiedBy>
  <cp:lastPrinted>2007-10-26T21:47:48Z</cp:lastPrinted>
  <dcterms:created xsi:type="dcterms:W3CDTF">1998-12-31T15:53:51Z</dcterms:created>
  <dcterms:modified xsi:type="dcterms:W3CDTF">2023-07-31T22:34:05Z</dcterms:modified>
  <cp:category/>
  <cp:version/>
  <cp:contentType/>
  <cp:contentStatus/>
</cp:coreProperties>
</file>